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W:\"/>
    </mc:Choice>
  </mc:AlternateContent>
  <bookViews>
    <workbookView xWindow="0" yWindow="0" windowWidth="23970" windowHeight="9345" tabRatio="779"/>
  </bookViews>
  <sheets>
    <sheet name="TOC" sheetId="20" r:id="rId1"/>
    <sheet name="A-ISO-Links" sheetId="38" r:id="rId2"/>
    <sheet name="QF-04-01-AnnuaAuditPlan" sheetId="31" r:id="rId3"/>
    <sheet name="QF-04-02-AuditProg" sheetId="32" r:id="rId4"/>
    <sheet name="QF-05-01-ModReq" sheetId="21" r:id="rId5"/>
    <sheet name="QF-05-08-ProcRecord" sheetId="27" r:id="rId6"/>
    <sheet name="QF-05-09-DocsRecord" sheetId="28" r:id="rId7"/>
    <sheet name="QF-05-10-Proc+DocsRecord" sheetId="29" r:id="rId8"/>
    <sheet name="QF-08-01-QualGoalForm" sheetId="39" r:id="rId9"/>
    <sheet name="QF-13-02-AdminProgress" sheetId="33" r:id="rId10"/>
    <sheet name="QF-16-01-PrepFile" sheetId="40" r:id="rId11"/>
    <sheet name="QF-16-22-tasks" sheetId="45" r:id="rId12"/>
    <sheet name="QF-16-23-ChangeVocabulary" sheetId="43" r:id="rId13"/>
    <sheet name="QF-16-24-SurveySchedule" sheetId="42" r:id="rId14"/>
    <sheet name="QF-21-01-TechCommsList.xlsx" sheetId="44" r:id="rId15"/>
    <sheet name="QF-34-01-PermEmplFileForm" sheetId="34" r:id="rId16"/>
    <sheet name="QF-35-01-TempEmplFileForm" sheetId="35" r:id="rId17"/>
    <sheet name="QdepVlookup" sheetId="22" r:id="rId18"/>
  </sheets>
  <externalReferences>
    <externalReference r:id="rId19"/>
    <externalReference r:id="rId20"/>
    <externalReference r:id="rId21"/>
  </externalReferences>
  <definedNames>
    <definedName name="_xlnm._FilterDatabase" localSheetId="1" hidden="1">'A-ISO-Links'!$A$3:$E$156</definedName>
    <definedName name="_xlnm._FilterDatabase" localSheetId="2" hidden="1">'QF-04-01-AnnuaAuditPlan'!#REF!</definedName>
    <definedName name="_xlnm._FilterDatabase" localSheetId="3" hidden="1">'QF-04-02-AuditProg'!#REF!</definedName>
    <definedName name="_xlnm._FilterDatabase" localSheetId="4" hidden="1">'QF-05-01-ModReq'!$A$11:$G$21</definedName>
    <definedName name="_xlnm._FilterDatabase" localSheetId="5" hidden="1">'QF-05-08-ProcRecord'!$A$6:$F$29</definedName>
    <definedName name="_xlnm._FilterDatabase" localSheetId="6" hidden="1">'QF-05-09-DocsRecord'!$A$6:$G$88</definedName>
    <definedName name="_xlnm._FilterDatabase" localSheetId="7" hidden="1">'QF-05-10-Proc+DocsRecord'!$A$6:$L$133</definedName>
    <definedName name="_xlnm._FilterDatabase" localSheetId="8" hidden="1">'QF-08-01-QualGoalForm'!$A$9:$J$9</definedName>
    <definedName name="_xlnm._FilterDatabase" localSheetId="9" hidden="1">'QF-13-02-AdminProgress'!#REF!</definedName>
    <definedName name="_xlnm._FilterDatabase" localSheetId="10" hidden="1">'QF-16-01-PrepFile'!#REF!</definedName>
    <definedName name="_xlnm._FilterDatabase" localSheetId="11" hidden="1">'QF-16-22-tasks'!$F$1:$F$87</definedName>
    <definedName name="_xlnm._FilterDatabase" localSheetId="12" hidden="1">'QF-16-23-ChangeVocabulary'!$A$12:$D$22</definedName>
    <definedName name="_xlnm._FilterDatabase" localSheetId="13" hidden="1">'QF-16-24-SurveySchedule'!#REF!</definedName>
    <definedName name="_xlnm._FilterDatabase" localSheetId="14" hidden="1">'QF-21-01-TechCommsList.xlsx'!#REF!</definedName>
    <definedName name="_xlnm._FilterDatabase" localSheetId="15" hidden="1">'QF-34-01-PermEmplFileForm'!#REF!</definedName>
    <definedName name="_xlnm._FilterDatabase" localSheetId="16" hidden="1">'QF-35-01-TempEmplFileForm'!#REF!</definedName>
    <definedName name="_xlnm._FilterDatabase" localSheetId="0" hidden="1">TOC!$A$6:$C$22</definedName>
    <definedName name="changepurpose" localSheetId="11">[1]QdepVlookup!$B$2:$B$4</definedName>
    <definedName name="changepurpose" localSheetId="14">[2]QdepVlookup!$B$2:$B$4</definedName>
    <definedName name="changepurpose">QdepVlookup!$B$2:$B$4</definedName>
    <definedName name="changetype" localSheetId="11">[1]QdepVlookup!$A$2:$A$4</definedName>
    <definedName name="changetype" localSheetId="14">[2]QdepVlookup!$A$2:$A$4</definedName>
    <definedName name="changetype">QdepVlookup!$A$2:$A$4</definedName>
    <definedName name="ChangeVocabulary" localSheetId="11">[1]QdepVlookup!$F$3:$F$5</definedName>
    <definedName name="ChangeVocabulary">QdepVlookup!$F$3:$F$5</definedName>
    <definedName name="decision" localSheetId="11">[1]QdepVlookup!$C$2:$C$4</definedName>
    <definedName name="decision" localSheetId="14">[2]QdepVlookup!$C$2:$C$4</definedName>
    <definedName name="decision">QdepVlookup!$C$2:$C$4</definedName>
    <definedName name="doccodecolumn" localSheetId="11">'[1]QF-05-09-DocsRecord'!$A$7:$A$89</definedName>
    <definedName name="doccodecolumn" localSheetId="14">'[2]QF-05-09-DocsRecord'!$A$7:$A$87</definedName>
    <definedName name="doccodecolumn">'QF-05-09-DocsRecord'!$A$7:$A$88</definedName>
    <definedName name="docslist" localSheetId="11">'[1]QF-05-09-DocsRecord'!$A$7:$F$206</definedName>
    <definedName name="docslist" localSheetId="14">'[2]QF-05-09-DocsRecord'!$A$7:$F$204</definedName>
    <definedName name="docslist">'QF-05-09-DocsRecord'!$A$7:$F$205</definedName>
    <definedName name="doctype" localSheetId="11">[1]QdepVlookup!$D$2:$D$3</definedName>
    <definedName name="doctype" localSheetId="14">[2]QdepVlookup!$D$2:$D$3</definedName>
    <definedName name="doctype">QdepVlookup!$D$2:$D$3</definedName>
    <definedName name="methchangetype">[3]QdepVlookup!$F$3:$F$5</definedName>
    <definedName name="methrefdocs">[3]QdepVlookup!$G$3:$G$7</definedName>
    <definedName name="_xlnm.Print_Area" localSheetId="12">'QF-16-23-ChangeVocabulary'!$1:$1</definedName>
    <definedName name="_xlnm.Print_Titles" localSheetId="1">'A-ISO-Links'!$3:$3</definedName>
    <definedName name="_xlnm.Print_Titles" localSheetId="2">'QF-04-01-AnnuaAuditPlan'!$8:$8</definedName>
    <definedName name="_xlnm.Print_Titles" localSheetId="3">'QF-04-02-AuditProg'!$9:$9</definedName>
    <definedName name="_xlnm.Print_Titles" localSheetId="4">'QF-05-01-ModReq'!$11:$11</definedName>
    <definedName name="_xlnm.Print_Titles" localSheetId="5">'QF-05-08-ProcRecord'!$6:$6</definedName>
    <definedName name="_xlnm.Print_Titles" localSheetId="6">'QF-05-09-DocsRecord'!$6:$6</definedName>
    <definedName name="_xlnm.Print_Titles" localSheetId="7">'QF-05-10-Proc+DocsRecord'!$6:$6</definedName>
    <definedName name="_xlnm.Print_Titles" localSheetId="8">'QF-08-01-QualGoalForm'!$9:$9</definedName>
    <definedName name="_xlnm.Print_Titles" localSheetId="9">'QF-13-02-AdminProgress'!$7:$7</definedName>
    <definedName name="_xlnm.Print_Titles" localSheetId="11">'QF-16-22-tasks'!$11:$11</definedName>
    <definedName name="_xlnm.Print_Titles" localSheetId="12">'QF-16-23-ChangeVocabulary'!$1:$1</definedName>
    <definedName name="_xlnm.Print_Titles" localSheetId="13">'QF-16-24-SurveySchedule'!$10:$10</definedName>
    <definedName name="_xlnm.Print_Titles" localSheetId="14">'QF-21-01-TechCommsList.xlsx'!$8:$9</definedName>
    <definedName name="_xlnm.Print_Titles" localSheetId="15">'QF-34-01-PermEmplFileForm'!$9:$9</definedName>
    <definedName name="_xlnm.Print_Titles" localSheetId="16">'QF-35-01-TempEmplFileForm'!$9:$9</definedName>
    <definedName name="proccodecolumn" localSheetId="11">'[1]QF-05-08-ProcRecord'!$A$7:$A$29</definedName>
    <definedName name="proccodecolumn" localSheetId="14">'[2]QF-05-08-ProcRecord'!$A$7:$A$30</definedName>
    <definedName name="proccodecolumn">'QF-05-08-ProcRecord'!$A$7:$A$29</definedName>
    <definedName name="procslist" localSheetId="11">'[1]QF-05-08-ProcRecord'!$A$7:$F$102</definedName>
    <definedName name="procslist" localSheetId="14">'[2]QF-05-08-ProcRecord'!$A$7:$F$103</definedName>
    <definedName name="procslist">'QF-05-08-ProcRecord'!$A$7:$F$102</definedName>
    <definedName name="referencename" localSheetId="11">[1]QdepVlookup!$G$3:$G$7</definedName>
    <definedName name="referencename">QdepVlookup!$G$3:$G$7</definedName>
    <definedName name="vocchangetype">QdepVlookup!$F$3:$F$5</definedName>
    <definedName name="نوع_طلب_التغيير">QdepVlookup!$F$3:$F$5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76" i="38" l="1"/>
  <c r="A77" i="38" s="1"/>
  <c r="A78" i="38" s="1"/>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C17" i="20" l="1"/>
  <c r="B8" i="29" l="1"/>
  <c r="B9" i="29"/>
  <c r="B10" i="29"/>
  <c r="B11" i="29"/>
  <c r="B12" i="29"/>
  <c r="B13" i="29"/>
  <c r="B14" i="29"/>
  <c r="B15" i="29"/>
  <c r="B16" i="29"/>
  <c r="B17" i="29"/>
  <c r="B18" i="29"/>
  <c r="B19" i="29"/>
  <c r="B20" i="29"/>
  <c r="B21" i="29"/>
  <c r="B22" i="29"/>
  <c r="B23" i="29"/>
  <c r="B24" i="29"/>
  <c r="B25" i="29"/>
  <c r="B26" i="29"/>
  <c r="B27" i="29"/>
  <c r="B28" i="29"/>
  <c r="B29" i="29"/>
  <c r="B30" i="29"/>
  <c r="B31" i="29"/>
  <c r="B32" i="29"/>
  <c r="B33" i="29"/>
  <c r="B34" i="29"/>
  <c r="B35" i="29"/>
  <c r="B36" i="29"/>
  <c r="B37" i="29"/>
  <c r="B38" i="29"/>
  <c r="B39" i="29"/>
  <c r="B40" i="29"/>
  <c r="B41" i="29"/>
  <c r="B42" i="29"/>
  <c r="B43" i="29"/>
  <c r="B44" i="29"/>
  <c r="B45" i="29"/>
  <c r="B46" i="29"/>
  <c r="B47" i="29"/>
  <c r="B48" i="29"/>
  <c r="B49" i="29"/>
  <c r="B50" i="29"/>
  <c r="B51" i="29"/>
  <c r="B52" i="29"/>
  <c r="B53" i="29"/>
  <c r="B54" i="29"/>
  <c r="B55" i="29"/>
  <c r="B56" i="29"/>
  <c r="B57" i="29"/>
  <c r="B58" i="29"/>
  <c r="B59" i="29"/>
  <c r="B60" i="29"/>
  <c r="B61" i="29"/>
  <c r="B62" i="29"/>
  <c r="B63" i="29"/>
  <c r="B64" i="29"/>
  <c r="B65" i="29"/>
  <c r="B66" i="29"/>
  <c r="B67" i="29"/>
  <c r="B68" i="29"/>
  <c r="B69" i="29"/>
  <c r="B70" i="29"/>
  <c r="B71" i="29"/>
  <c r="B72" i="29"/>
  <c r="B73" i="29"/>
  <c r="B74" i="29"/>
  <c r="B75" i="29"/>
  <c r="B76" i="29"/>
  <c r="B77" i="29"/>
  <c r="B78" i="29"/>
  <c r="B79" i="29"/>
  <c r="B80" i="29"/>
  <c r="B81" i="29"/>
  <c r="B82" i="29"/>
  <c r="B83" i="29"/>
  <c r="B84" i="29"/>
  <c r="B85" i="29"/>
  <c r="B86" i="29"/>
  <c r="B87" i="29"/>
  <c r="B88" i="29"/>
  <c r="B89" i="29"/>
  <c r="B90" i="29"/>
  <c r="B91" i="29"/>
  <c r="B92" i="29"/>
  <c r="B93" i="29"/>
  <c r="B94" i="29"/>
  <c r="B95" i="29"/>
  <c r="B96" i="29"/>
  <c r="B97" i="29"/>
  <c r="B98" i="29"/>
  <c r="B99" i="29"/>
  <c r="B100" i="29"/>
  <c r="B101" i="29"/>
  <c r="B102" i="29"/>
  <c r="B103" i="29"/>
  <c r="B104" i="29"/>
  <c r="B105" i="29"/>
  <c r="B106" i="29"/>
  <c r="B107" i="29"/>
  <c r="B108" i="29"/>
  <c r="B109" i="29"/>
  <c r="B110" i="29"/>
  <c r="B111" i="29"/>
  <c r="B112" i="29"/>
  <c r="B113" i="29"/>
  <c r="B114" i="29"/>
  <c r="B115" i="29"/>
  <c r="B116" i="29"/>
  <c r="B117" i="29"/>
  <c r="B118" i="29"/>
  <c r="B119" i="29"/>
  <c r="B120" i="29"/>
  <c r="B121" i="29"/>
  <c r="B122" i="29"/>
  <c r="B123" i="29"/>
  <c r="B124" i="29"/>
  <c r="B125" i="29"/>
  <c r="B126" i="29"/>
  <c r="B127" i="29"/>
  <c r="B128" i="29"/>
  <c r="B129" i="29"/>
  <c r="B130" i="29"/>
  <c r="B131" i="29"/>
  <c r="B132" i="29"/>
  <c r="B133" i="29"/>
  <c r="B8" i="28"/>
  <c r="B9" i="28" s="1"/>
  <c r="B10" i="28" s="1"/>
  <c r="B11" i="28" s="1"/>
  <c r="B12" i="28" s="1"/>
  <c r="B13" i="28" s="1"/>
  <c r="B14" i="28" s="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B38" i="28" s="1"/>
  <c r="B39" i="28" s="1"/>
  <c r="B40" i="28" s="1"/>
  <c r="B41" i="28" s="1"/>
  <c r="B42" i="28" s="1"/>
  <c r="B43" i="28" s="1"/>
  <c r="B44" i="28" s="1"/>
  <c r="B45" i="28" s="1"/>
  <c r="B46" i="28" s="1"/>
  <c r="B47" i="28" s="1"/>
  <c r="B48" i="28" s="1"/>
  <c r="B49" i="28" s="1"/>
  <c r="B50" i="28" s="1"/>
  <c r="B51" i="28" s="1"/>
  <c r="B52" i="28" s="1"/>
  <c r="B53" i="28" s="1"/>
  <c r="B54" i="28" s="1"/>
  <c r="B55" i="28" s="1"/>
  <c r="B56" i="28" s="1"/>
  <c r="B57" i="28" s="1"/>
  <c r="B58" i="28" s="1"/>
  <c r="B59" i="28" s="1"/>
  <c r="B60" i="28" s="1"/>
  <c r="B61" i="28" s="1"/>
  <c r="B62" i="28" s="1"/>
  <c r="B63" i="28" s="1"/>
  <c r="B64" i="28" s="1"/>
  <c r="B65" i="28" s="1"/>
  <c r="B66" i="28" s="1"/>
  <c r="B67" i="28" s="1"/>
  <c r="B68" i="28" s="1"/>
  <c r="B69" i="28" s="1"/>
  <c r="B70" i="28" s="1"/>
  <c r="B71" i="28" s="1"/>
  <c r="B72" i="28" s="1"/>
  <c r="B73" i="28" s="1"/>
  <c r="B74" i="28" s="1"/>
  <c r="B75" i="28" s="1"/>
  <c r="B76" i="28" s="1"/>
  <c r="B77" i="28" s="1"/>
  <c r="B78" i="28" s="1"/>
  <c r="B79" i="28" s="1"/>
  <c r="B80" i="28" s="1"/>
  <c r="B81" i="28" s="1"/>
  <c r="B82" i="28" s="1"/>
  <c r="B83" i="28" s="1"/>
  <c r="B84" i="28" s="1"/>
  <c r="B85" i="28" s="1"/>
  <c r="B86" i="28" s="1"/>
  <c r="B87" i="28" s="1"/>
  <c r="B88" i="28" s="1"/>
  <c r="K15" i="29"/>
  <c r="J15" i="29"/>
  <c r="I15" i="29"/>
  <c r="H15" i="29"/>
  <c r="E15" i="29"/>
  <c r="D15" i="29"/>
  <c r="C15" i="29"/>
  <c r="C20" i="20" l="1"/>
  <c r="C19" i="20"/>
  <c r="K78" i="29" l="1"/>
  <c r="J78" i="29"/>
  <c r="I78" i="29"/>
  <c r="H78" i="29"/>
  <c r="E78" i="29"/>
  <c r="D78" i="29"/>
  <c r="C78" i="29"/>
  <c r="C18" i="20"/>
  <c r="A14" i="43" l="1"/>
  <c r="A15" i="43" s="1"/>
  <c r="A16" i="43" s="1"/>
  <c r="A17" i="43" s="1"/>
  <c r="A18" i="43" s="1"/>
  <c r="A19" i="43" s="1"/>
  <c r="A20" i="43" s="1"/>
  <c r="A21" i="43" s="1"/>
  <c r="A22" i="43" s="1"/>
  <c r="A23" i="43" s="1"/>
  <c r="A24" i="43" s="1"/>
  <c r="A25" i="43" s="1"/>
  <c r="A26" i="43" s="1"/>
  <c r="A27" i="43" s="1"/>
  <c r="A28" i="43" s="1"/>
  <c r="A29" i="43" s="1"/>
  <c r="A30" i="43" s="1"/>
  <c r="A31" i="43" s="1"/>
  <c r="A32" i="43" s="1"/>
  <c r="A33" i="43" s="1"/>
  <c r="A34" i="43" s="1"/>
  <c r="A35" i="43" s="1"/>
  <c r="A36" i="43" s="1"/>
  <c r="A37" i="43" s="1"/>
  <c r="A38" i="43" s="1"/>
  <c r="A39" i="43" s="1"/>
  <c r="A40" i="43" s="1"/>
  <c r="A41" i="43" s="1"/>
  <c r="A42" i="43" s="1"/>
  <c r="A4" i="38" l="1"/>
  <c r="A5" i="38" s="1"/>
  <c r="A6" i="38" s="1"/>
  <c r="A7" i="38" s="1"/>
  <c r="A8" i="38" s="1"/>
  <c r="A9" i="38" s="1"/>
  <c r="A10" i="38" s="1"/>
  <c r="A11" i="38" s="1"/>
  <c r="A12" i="38" s="1"/>
  <c r="A13" i="38" s="1"/>
  <c r="A14" i="38" s="1"/>
  <c r="A15" i="38" s="1"/>
  <c r="A16" i="38" s="1"/>
  <c r="A17" i="38" s="1"/>
  <c r="A18" i="38" s="1"/>
  <c r="A19" i="38" s="1"/>
  <c r="A20" i="38" s="1"/>
  <c r="A21" i="38" s="1"/>
  <c r="A22" i="38" s="1"/>
  <c r="A23" i="38" s="1"/>
  <c r="A24" i="38" s="1"/>
  <c r="A25" i="38" s="1"/>
  <c r="A26" i="38" s="1"/>
  <c r="A27" i="38" s="1"/>
  <c r="A28" i="38" s="1"/>
  <c r="A29" i="38" s="1"/>
  <c r="A30" i="38" s="1"/>
  <c r="A31" i="38" s="1"/>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A61" i="38" s="1"/>
  <c r="A62" i="38" s="1"/>
  <c r="A63" i="38" s="1"/>
  <c r="A64" i="38" s="1"/>
  <c r="A65" i="38" s="1"/>
  <c r="A66" i="38" s="1"/>
  <c r="A67" i="38" s="1"/>
  <c r="A68" i="38" s="1"/>
  <c r="A69" i="38" s="1"/>
  <c r="A70" i="38" s="1"/>
  <c r="A71" i="38" s="1"/>
  <c r="A72" i="38" s="1"/>
  <c r="A73" i="38" s="1"/>
  <c r="A74" i="38" s="1"/>
  <c r="A75" i="38" s="1"/>
  <c r="K82" i="29"/>
  <c r="J82" i="29"/>
  <c r="I82" i="29"/>
  <c r="H82" i="29"/>
  <c r="E82" i="29"/>
  <c r="D82" i="29"/>
  <c r="C82" i="29"/>
  <c r="K81" i="29"/>
  <c r="J81" i="29"/>
  <c r="I81" i="29"/>
  <c r="H81" i="29"/>
  <c r="E81" i="29"/>
  <c r="D81" i="29"/>
  <c r="C81" i="29"/>
  <c r="K80" i="29"/>
  <c r="J80" i="29"/>
  <c r="I80" i="29"/>
  <c r="H80" i="29"/>
  <c r="E80" i="29"/>
  <c r="D80" i="29"/>
  <c r="C80" i="29"/>
  <c r="A7" i="20" l="1"/>
  <c r="A8" i="20" s="1"/>
  <c r="A9" i="20" s="1"/>
  <c r="A10" i="20" s="1"/>
  <c r="A11" i="20" s="1"/>
  <c r="A12" i="20" s="1"/>
  <c r="A13" i="20" s="1"/>
  <c r="A14" i="20" s="1"/>
  <c r="A15" i="20" s="1"/>
  <c r="A16" i="20" s="1"/>
  <c r="A17" i="20" s="1"/>
  <c r="A18" i="20" s="1"/>
  <c r="A19" i="20" s="1"/>
  <c r="A20" i="20" s="1"/>
  <c r="A21" i="20" s="1"/>
  <c r="A22" i="20" s="1"/>
  <c r="B7" i="28"/>
  <c r="B7" i="27"/>
  <c r="B8" i="27" s="1"/>
  <c r="B9" i="27" s="1"/>
  <c r="B10" i="27" s="1"/>
  <c r="B11" i="27" s="1"/>
  <c r="B12" i="27" s="1"/>
  <c r="B13" i="27" s="1"/>
  <c r="B14" i="27" s="1"/>
  <c r="B15" i="27" s="1"/>
  <c r="B16" i="27" s="1"/>
  <c r="B17" i="27" s="1"/>
  <c r="B18" i="27" s="1"/>
  <c r="B19" i="27" s="1"/>
  <c r="B20" i="27" s="1"/>
  <c r="B21" i="27" s="1"/>
  <c r="B22" i="27" s="1"/>
  <c r="B23" i="27" s="1"/>
  <c r="B24" i="27" s="1"/>
  <c r="B25" i="27" s="1"/>
  <c r="B26" i="27" s="1"/>
  <c r="B27" i="27" s="1"/>
  <c r="B28" i="27" s="1"/>
  <c r="B29" i="27" s="1"/>
  <c r="K98" i="29"/>
  <c r="J98" i="29"/>
  <c r="I98" i="29"/>
  <c r="H98" i="29"/>
  <c r="E98" i="29"/>
  <c r="D98" i="29"/>
  <c r="C98" i="29"/>
  <c r="C16" i="20" l="1"/>
  <c r="K119" i="29" l="1"/>
  <c r="J119" i="29"/>
  <c r="I119" i="29"/>
  <c r="H119" i="29"/>
  <c r="E119" i="29"/>
  <c r="D119" i="29"/>
  <c r="C119" i="29"/>
  <c r="K41" i="29" l="1"/>
  <c r="J41" i="29"/>
  <c r="I41" i="29"/>
  <c r="H41" i="29"/>
  <c r="K40" i="29"/>
  <c r="J40" i="29"/>
  <c r="I40" i="29"/>
  <c r="H40" i="29"/>
  <c r="K39" i="29"/>
  <c r="J39" i="29"/>
  <c r="I39" i="29"/>
  <c r="H39" i="29"/>
  <c r="K38" i="29"/>
  <c r="J38" i="29"/>
  <c r="I38" i="29"/>
  <c r="H38" i="29"/>
  <c r="K37" i="29"/>
  <c r="J37" i="29"/>
  <c r="I37" i="29"/>
  <c r="H37" i="29"/>
  <c r="E40" i="29"/>
  <c r="D40" i="29"/>
  <c r="C40" i="29"/>
  <c r="E39" i="29"/>
  <c r="D39" i="29"/>
  <c r="C39" i="29"/>
  <c r="E38" i="29"/>
  <c r="D38" i="29"/>
  <c r="C38" i="29"/>
  <c r="E37" i="29"/>
  <c r="D37" i="29"/>
  <c r="C37" i="29"/>
  <c r="H8" i="29" l="1"/>
  <c r="I8" i="29"/>
  <c r="J8" i="29"/>
  <c r="K8" i="29"/>
  <c r="H9" i="29"/>
  <c r="I9" i="29"/>
  <c r="J9" i="29"/>
  <c r="K9" i="29"/>
  <c r="H10" i="29"/>
  <c r="I10" i="29"/>
  <c r="J10" i="29"/>
  <c r="K10" i="29"/>
  <c r="H11" i="29"/>
  <c r="I11" i="29"/>
  <c r="J11" i="29"/>
  <c r="K11" i="29"/>
  <c r="H12" i="29"/>
  <c r="I12" i="29"/>
  <c r="J12" i="29"/>
  <c r="K12" i="29"/>
  <c r="H13" i="29"/>
  <c r="I13" i="29"/>
  <c r="J13" i="29"/>
  <c r="K13" i="29"/>
  <c r="H14" i="29"/>
  <c r="I14" i="29"/>
  <c r="J14" i="29"/>
  <c r="K14" i="29"/>
  <c r="H16" i="29"/>
  <c r="I16" i="29"/>
  <c r="J16" i="29"/>
  <c r="K16" i="29"/>
  <c r="H17" i="29"/>
  <c r="I17" i="29"/>
  <c r="J17" i="29"/>
  <c r="K17" i="29"/>
  <c r="H18" i="29"/>
  <c r="I18" i="29"/>
  <c r="J18" i="29"/>
  <c r="K18" i="29"/>
  <c r="H19" i="29"/>
  <c r="I19" i="29"/>
  <c r="J19" i="29"/>
  <c r="K19" i="29"/>
  <c r="H20" i="29"/>
  <c r="I20" i="29"/>
  <c r="J20" i="29"/>
  <c r="K20" i="29"/>
  <c r="H21" i="29"/>
  <c r="K21" i="29"/>
  <c r="H22" i="29"/>
  <c r="K22" i="29"/>
  <c r="H23" i="29"/>
  <c r="I23" i="29"/>
  <c r="J23" i="29"/>
  <c r="K23" i="29"/>
  <c r="H24" i="29"/>
  <c r="I24" i="29"/>
  <c r="J24" i="29"/>
  <c r="K24" i="29"/>
  <c r="H25" i="29"/>
  <c r="I25" i="29"/>
  <c r="J25" i="29"/>
  <c r="K25" i="29"/>
  <c r="H26" i="29"/>
  <c r="I26" i="29"/>
  <c r="J26" i="29"/>
  <c r="K26" i="29"/>
  <c r="H27" i="29"/>
  <c r="I27" i="29"/>
  <c r="J27" i="29"/>
  <c r="K27" i="29"/>
  <c r="H28" i="29"/>
  <c r="I28" i="29"/>
  <c r="J28" i="29"/>
  <c r="K28" i="29"/>
  <c r="H29" i="29"/>
  <c r="K29" i="29"/>
  <c r="H30" i="29"/>
  <c r="I30" i="29"/>
  <c r="J30" i="29"/>
  <c r="K30" i="29"/>
  <c r="H31" i="29"/>
  <c r="I31" i="29"/>
  <c r="J31" i="29"/>
  <c r="K31" i="29"/>
  <c r="H32" i="29"/>
  <c r="I32" i="29"/>
  <c r="J32" i="29"/>
  <c r="K32" i="29"/>
  <c r="H33" i="29"/>
  <c r="I33" i="29"/>
  <c r="J33" i="29"/>
  <c r="K33" i="29"/>
  <c r="H34" i="29"/>
  <c r="I34" i="29"/>
  <c r="J34" i="29"/>
  <c r="K34" i="29"/>
  <c r="H35" i="29"/>
  <c r="I35" i="29"/>
  <c r="J35" i="29"/>
  <c r="K35" i="29"/>
  <c r="H36" i="29"/>
  <c r="I36" i="29"/>
  <c r="J36" i="29"/>
  <c r="K36" i="29"/>
  <c r="H42" i="29"/>
  <c r="I42" i="29"/>
  <c r="J42" i="29"/>
  <c r="K42" i="29"/>
  <c r="H43" i="29"/>
  <c r="I43" i="29"/>
  <c r="J43" i="29"/>
  <c r="K43" i="29"/>
  <c r="H44" i="29"/>
  <c r="I44" i="29"/>
  <c r="J44" i="29"/>
  <c r="K44" i="29"/>
  <c r="H45" i="29"/>
  <c r="I45" i="29"/>
  <c r="J45" i="29"/>
  <c r="K45" i="29"/>
  <c r="H46" i="29"/>
  <c r="I46" i="29"/>
  <c r="J46" i="29"/>
  <c r="K46" i="29"/>
  <c r="H47" i="29"/>
  <c r="I47" i="29"/>
  <c r="J47" i="29"/>
  <c r="K47" i="29"/>
  <c r="H48" i="29"/>
  <c r="I48" i="29"/>
  <c r="J48" i="29"/>
  <c r="K48" i="29"/>
  <c r="H49" i="29"/>
  <c r="I49" i="29"/>
  <c r="J49" i="29"/>
  <c r="K49" i="29"/>
  <c r="H50" i="29"/>
  <c r="I50" i="29"/>
  <c r="J50" i="29"/>
  <c r="K50" i="29"/>
  <c r="H51" i="29"/>
  <c r="I51" i="29"/>
  <c r="J51" i="29"/>
  <c r="K51" i="29"/>
  <c r="H52" i="29"/>
  <c r="I52" i="29"/>
  <c r="J52" i="29"/>
  <c r="K52" i="29"/>
  <c r="H53" i="29"/>
  <c r="I53" i="29"/>
  <c r="J53" i="29"/>
  <c r="K53" i="29"/>
  <c r="H54" i="29"/>
  <c r="I54" i="29"/>
  <c r="J54" i="29"/>
  <c r="K54" i="29"/>
  <c r="H55" i="29"/>
  <c r="I55" i="29"/>
  <c r="J55" i="29"/>
  <c r="K55" i="29"/>
  <c r="H56" i="29"/>
  <c r="I56" i="29"/>
  <c r="J56" i="29"/>
  <c r="K56" i="29"/>
  <c r="H57" i="29"/>
  <c r="I57" i="29"/>
  <c r="J57" i="29"/>
  <c r="K57" i="29"/>
  <c r="H58" i="29"/>
  <c r="I58" i="29"/>
  <c r="J58" i="29"/>
  <c r="K58" i="29"/>
  <c r="H59" i="29"/>
  <c r="I59" i="29"/>
  <c r="J59" i="29"/>
  <c r="K59" i="29"/>
  <c r="H60" i="29"/>
  <c r="I60" i="29"/>
  <c r="J60" i="29"/>
  <c r="K60" i="29"/>
  <c r="H61" i="29"/>
  <c r="I61" i="29"/>
  <c r="J61" i="29"/>
  <c r="K61" i="29"/>
  <c r="H62" i="29"/>
  <c r="I62" i="29"/>
  <c r="J62" i="29"/>
  <c r="K62" i="29"/>
  <c r="H63" i="29"/>
  <c r="I63" i="29"/>
  <c r="J63" i="29"/>
  <c r="K63" i="29"/>
  <c r="H64" i="29"/>
  <c r="I64" i="29"/>
  <c r="J64" i="29"/>
  <c r="K64" i="29"/>
  <c r="H65" i="29"/>
  <c r="I65" i="29"/>
  <c r="J65" i="29"/>
  <c r="K65" i="29"/>
  <c r="H66" i="29"/>
  <c r="I66" i="29"/>
  <c r="J66" i="29"/>
  <c r="K66" i="29"/>
  <c r="H67" i="29"/>
  <c r="I67" i="29"/>
  <c r="J67" i="29"/>
  <c r="K67" i="29"/>
  <c r="H68" i="29"/>
  <c r="I68" i="29"/>
  <c r="J68" i="29"/>
  <c r="K68" i="29"/>
  <c r="H69" i="29"/>
  <c r="I69" i="29"/>
  <c r="J69" i="29"/>
  <c r="K69" i="29"/>
  <c r="H70" i="29"/>
  <c r="I70" i="29"/>
  <c r="J70" i="29"/>
  <c r="K70" i="29"/>
  <c r="H71" i="29"/>
  <c r="I71" i="29"/>
  <c r="J71" i="29"/>
  <c r="K71" i="29"/>
  <c r="H72" i="29"/>
  <c r="I72" i="29"/>
  <c r="J72" i="29"/>
  <c r="K72" i="29"/>
  <c r="H73" i="29"/>
  <c r="I73" i="29"/>
  <c r="J73" i="29"/>
  <c r="K73" i="29"/>
  <c r="H74" i="29"/>
  <c r="K74" i="29"/>
  <c r="H75" i="29"/>
  <c r="I75" i="29"/>
  <c r="J75" i="29"/>
  <c r="K75" i="29"/>
  <c r="H76" i="29"/>
  <c r="I76" i="29"/>
  <c r="J76" i="29"/>
  <c r="K76" i="29"/>
  <c r="H77" i="29"/>
  <c r="I77" i="29"/>
  <c r="J77" i="29"/>
  <c r="K77" i="29"/>
  <c r="H83" i="29"/>
  <c r="I83" i="29"/>
  <c r="J83" i="29"/>
  <c r="K83" i="29"/>
  <c r="H84" i="29"/>
  <c r="I84" i="29"/>
  <c r="J84" i="29"/>
  <c r="K84" i="29"/>
  <c r="H85" i="29"/>
  <c r="I85" i="29"/>
  <c r="J85" i="29"/>
  <c r="K85" i="29"/>
  <c r="H86" i="29"/>
  <c r="I86" i="29"/>
  <c r="J86" i="29"/>
  <c r="K86" i="29"/>
  <c r="H87" i="29"/>
  <c r="I87" i="29"/>
  <c r="J87" i="29"/>
  <c r="K87" i="29"/>
  <c r="H88" i="29"/>
  <c r="I88" i="29"/>
  <c r="J88" i="29"/>
  <c r="K88" i="29"/>
  <c r="H89" i="29"/>
  <c r="I89" i="29"/>
  <c r="J89" i="29"/>
  <c r="K89" i="29"/>
  <c r="H90" i="29"/>
  <c r="I90" i="29"/>
  <c r="J90" i="29"/>
  <c r="K90" i="29"/>
  <c r="H91" i="29"/>
  <c r="I91" i="29"/>
  <c r="J91" i="29"/>
  <c r="K91" i="29"/>
  <c r="H92" i="29"/>
  <c r="I92" i="29"/>
  <c r="J92" i="29"/>
  <c r="K92" i="29"/>
  <c r="H93" i="29"/>
  <c r="I93" i="29"/>
  <c r="J93" i="29"/>
  <c r="K93" i="29"/>
  <c r="H94" i="29"/>
  <c r="I94" i="29"/>
  <c r="J94" i="29"/>
  <c r="K94" i="29"/>
  <c r="H95" i="29"/>
  <c r="I95" i="29"/>
  <c r="J95" i="29"/>
  <c r="K95" i="29"/>
  <c r="H96" i="29"/>
  <c r="I96" i="29"/>
  <c r="J96" i="29"/>
  <c r="K96" i="29"/>
  <c r="H97" i="29"/>
  <c r="I97" i="29"/>
  <c r="J97" i="29"/>
  <c r="K97" i="29"/>
  <c r="H79" i="29"/>
  <c r="I79" i="29"/>
  <c r="J79" i="29"/>
  <c r="K79" i="29"/>
  <c r="H99" i="29"/>
  <c r="I99" i="29"/>
  <c r="J99" i="29"/>
  <c r="K99" i="29"/>
  <c r="H100" i="29"/>
  <c r="I100" i="29"/>
  <c r="J100" i="29"/>
  <c r="K100" i="29"/>
  <c r="H101" i="29"/>
  <c r="I101" i="29"/>
  <c r="J101" i="29"/>
  <c r="K101" i="29"/>
  <c r="H102" i="29"/>
  <c r="I102" i="29"/>
  <c r="J102" i="29"/>
  <c r="K102" i="29"/>
  <c r="H103" i="29"/>
  <c r="I103" i="29"/>
  <c r="J103" i="29"/>
  <c r="K103" i="29"/>
  <c r="H104" i="29"/>
  <c r="I104" i="29"/>
  <c r="J104" i="29"/>
  <c r="K104" i="29"/>
  <c r="H105" i="29"/>
  <c r="I105" i="29"/>
  <c r="J105" i="29"/>
  <c r="K105" i="29"/>
  <c r="H106" i="29"/>
  <c r="I106" i="29"/>
  <c r="J106" i="29"/>
  <c r="K106" i="29"/>
  <c r="H107" i="29"/>
  <c r="I107" i="29"/>
  <c r="J107" i="29"/>
  <c r="K107" i="29"/>
  <c r="H108" i="29"/>
  <c r="I108" i="29"/>
  <c r="J108" i="29"/>
  <c r="K108" i="29"/>
  <c r="H109" i="29"/>
  <c r="I109" i="29"/>
  <c r="J109" i="29"/>
  <c r="K109" i="29"/>
  <c r="H110" i="29"/>
  <c r="I110" i="29"/>
  <c r="J110" i="29"/>
  <c r="K110" i="29"/>
  <c r="H111" i="29"/>
  <c r="I111" i="29"/>
  <c r="J111" i="29"/>
  <c r="K111" i="29"/>
  <c r="H112" i="29"/>
  <c r="I112" i="29"/>
  <c r="J112" i="29"/>
  <c r="K112" i="29"/>
  <c r="H113" i="29"/>
  <c r="I113" i="29"/>
  <c r="J113" i="29"/>
  <c r="K113" i="29"/>
  <c r="H114" i="29"/>
  <c r="I114" i="29"/>
  <c r="J114" i="29"/>
  <c r="K114" i="29"/>
  <c r="H115" i="29"/>
  <c r="I115" i="29"/>
  <c r="J115" i="29"/>
  <c r="K115" i="29"/>
  <c r="H116" i="29"/>
  <c r="I116" i="29"/>
  <c r="J116" i="29"/>
  <c r="K116" i="29"/>
  <c r="H117" i="29"/>
  <c r="I117" i="29"/>
  <c r="J117" i="29"/>
  <c r="K117" i="29"/>
  <c r="H118" i="29"/>
  <c r="I118" i="29"/>
  <c r="J118" i="29"/>
  <c r="K118" i="29"/>
  <c r="H120" i="29"/>
  <c r="I120" i="29"/>
  <c r="J120" i="29"/>
  <c r="K120" i="29"/>
  <c r="H121" i="29"/>
  <c r="I121" i="29"/>
  <c r="J121" i="29"/>
  <c r="K121" i="29"/>
  <c r="H122" i="29"/>
  <c r="I122" i="29"/>
  <c r="J122" i="29"/>
  <c r="K122" i="29"/>
  <c r="H123" i="29"/>
  <c r="I123" i="29"/>
  <c r="J123" i="29"/>
  <c r="K123" i="29"/>
  <c r="H124" i="29"/>
  <c r="I124" i="29"/>
  <c r="J124" i="29"/>
  <c r="K124" i="29"/>
  <c r="H125" i="29"/>
  <c r="I125" i="29"/>
  <c r="J125" i="29"/>
  <c r="K125" i="29"/>
  <c r="H126" i="29"/>
  <c r="I126" i="29"/>
  <c r="J126" i="29"/>
  <c r="K126" i="29"/>
  <c r="H127" i="29"/>
  <c r="I127" i="29"/>
  <c r="J127" i="29"/>
  <c r="K127" i="29"/>
  <c r="H128" i="29"/>
  <c r="I128" i="29"/>
  <c r="J128" i="29"/>
  <c r="K128" i="29"/>
  <c r="H129" i="29"/>
  <c r="I129" i="29"/>
  <c r="J129" i="29"/>
  <c r="K129" i="29"/>
  <c r="H130" i="29"/>
  <c r="I130" i="29"/>
  <c r="J130" i="29"/>
  <c r="K130" i="29"/>
  <c r="H131" i="29"/>
  <c r="I131" i="29"/>
  <c r="J131" i="29"/>
  <c r="K131" i="29"/>
  <c r="H132" i="29"/>
  <c r="I132" i="29"/>
  <c r="J132" i="29"/>
  <c r="K132" i="29"/>
  <c r="H133" i="29"/>
  <c r="I133" i="29"/>
  <c r="J133" i="29"/>
  <c r="K133" i="29"/>
  <c r="K7" i="29"/>
  <c r="J7" i="29"/>
  <c r="I7" i="29"/>
  <c r="H7" i="29"/>
  <c r="E131" i="29" l="1"/>
  <c r="D131" i="29"/>
  <c r="C131" i="29"/>
  <c r="E87" i="29"/>
  <c r="D87" i="29"/>
  <c r="C87" i="29"/>
  <c r="E132" i="29" l="1"/>
  <c r="D132" i="29"/>
  <c r="C132" i="29"/>
  <c r="E130" i="29"/>
  <c r="D130" i="29"/>
  <c r="C130" i="29"/>
  <c r="C133" i="29"/>
  <c r="S13" i="21" l="1"/>
  <c r="S14" i="21"/>
  <c r="S15" i="21"/>
  <c r="S16" i="21"/>
  <c r="S17" i="21"/>
  <c r="S18" i="21"/>
  <c r="S19" i="21"/>
  <c r="S20" i="21"/>
  <c r="S21" i="21"/>
  <c r="S22" i="21"/>
  <c r="S23" i="21"/>
  <c r="S24" i="21"/>
  <c r="S25" i="21"/>
  <c r="S26" i="21"/>
  <c r="S27" i="21"/>
  <c r="S28" i="21"/>
  <c r="S29" i="21"/>
  <c r="S30" i="21"/>
  <c r="S31" i="21"/>
  <c r="S32" i="21"/>
  <c r="S33" i="21"/>
  <c r="S34" i="21"/>
  <c r="S35" i="21"/>
  <c r="S36" i="21"/>
  <c r="S37" i="21"/>
  <c r="S38" i="21"/>
  <c r="S39" i="21"/>
  <c r="S40" i="21"/>
  <c r="S41" i="21"/>
  <c r="S12" i="21"/>
  <c r="E13" i="21" l="1"/>
  <c r="F12" i="21" l="1"/>
  <c r="C22" i="20" l="1"/>
  <c r="C21" i="20"/>
  <c r="C15" i="20"/>
  <c r="C14" i="20"/>
  <c r="C13" i="20"/>
  <c r="C12" i="20"/>
  <c r="C11" i="20"/>
  <c r="C10" i="20"/>
  <c r="C9" i="20"/>
  <c r="C8" i="20"/>
  <c r="C7" i="20"/>
  <c r="E79" i="29" l="1"/>
  <c r="D79" i="29"/>
  <c r="C79" i="29"/>
  <c r="C99" i="29"/>
  <c r="E99" i="29"/>
  <c r="D99" i="29"/>
  <c r="E76" i="29"/>
  <c r="D76" i="29"/>
  <c r="C76" i="29"/>
  <c r="E64" i="29"/>
  <c r="D64" i="29"/>
  <c r="C64" i="29"/>
  <c r="E53" i="29" l="1"/>
  <c r="D53" i="29"/>
  <c r="C53" i="29"/>
  <c r="O12" i="21" l="1"/>
  <c r="G12" i="21"/>
  <c r="A13" i="21" l="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R41" i="21"/>
  <c r="Q41" i="21"/>
  <c r="P41" i="21"/>
  <c r="O41" i="21"/>
  <c r="G41" i="21"/>
  <c r="F41" i="21"/>
  <c r="E41" i="21"/>
  <c r="L41" i="21" s="1"/>
  <c r="R40" i="21"/>
  <c r="Q40" i="21"/>
  <c r="P40" i="21"/>
  <c r="O40" i="21"/>
  <c r="G40" i="21"/>
  <c r="F40" i="21"/>
  <c r="E40" i="21"/>
  <c r="L40" i="21" s="1"/>
  <c r="R39" i="21"/>
  <c r="Q39" i="21"/>
  <c r="P39" i="21"/>
  <c r="O39" i="21"/>
  <c r="G39" i="21"/>
  <c r="F39" i="21"/>
  <c r="E39" i="21"/>
  <c r="L39" i="21" s="1"/>
  <c r="R38" i="21"/>
  <c r="Q38" i="21"/>
  <c r="P38" i="21"/>
  <c r="O38" i="21"/>
  <c r="G38" i="21"/>
  <c r="F38" i="21"/>
  <c r="E38" i="21"/>
  <c r="L38" i="21" s="1"/>
  <c r="R37" i="21"/>
  <c r="Q37" i="21"/>
  <c r="P37" i="21"/>
  <c r="O37" i="21"/>
  <c r="G37" i="21"/>
  <c r="F37" i="21"/>
  <c r="E37" i="21"/>
  <c r="L37" i="21" s="1"/>
  <c r="R36" i="21"/>
  <c r="Q36" i="21"/>
  <c r="P36" i="21"/>
  <c r="O36" i="21"/>
  <c r="G36" i="21"/>
  <c r="F36" i="21"/>
  <c r="E36" i="21"/>
  <c r="L36" i="21" s="1"/>
  <c r="R35" i="21"/>
  <c r="Q35" i="21"/>
  <c r="P35" i="21"/>
  <c r="O35" i="21"/>
  <c r="G35" i="21"/>
  <c r="F35" i="21"/>
  <c r="E35" i="21"/>
  <c r="L35" i="21" s="1"/>
  <c r="R34" i="21"/>
  <c r="Q34" i="21"/>
  <c r="P34" i="21"/>
  <c r="O34" i="21"/>
  <c r="G34" i="21"/>
  <c r="F34" i="21"/>
  <c r="E34" i="21"/>
  <c r="L34" i="21" s="1"/>
  <c r="R33" i="21"/>
  <c r="Q33" i="21"/>
  <c r="P33" i="21"/>
  <c r="O33" i="21"/>
  <c r="G33" i="21"/>
  <c r="F33" i="21"/>
  <c r="E33" i="21"/>
  <c r="L33" i="21" s="1"/>
  <c r="R32" i="21"/>
  <c r="Q32" i="21"/>
  <c r="P32" i="21"/>
  <c r="O32" i="21"/>
  <c r="G32" i="21"/>
  <c r="F32" i="21"/>
  <c r="E32" i="21"/>
  <c r="L32" i="21" s="1"/>
  <c r="E12" i="21" l="1"/>
  <c r="L12" i="21" l="1"/>
  <c r="E14" i="21"/>
  <c r="L14" i="21" s="1"/>
  <c r="E19" i="28" l="1"/>
  <c r="J29" i="29" s="1"/>
  <c r="D19" i="28"/>
  <c r="I29" i="29" s="1"/>
  <c r="E17" i="28"/>
  <c r="J22" i="29" s="1"/>
  <c r="D17" i="28"/>
  <c r="I22" i="29" s="1"/>
  <c r="E16" i="28"/>
  <c r="D16" i="28"/>
  <c r="I21" i="29" s="1"/>
  <c r="J21" i="29" l="1"/>
  <c r="C3" i="20"/>
  <c r="G31" i="21"/>
  <c r="F31" i="21"/>
  <c r="E31" i="21"/>
  <c r="L31" i="21" s="1"/>
  <c r="G30" i="21"/>
  <c r="F30" i="21"/>
  <c r="E30" i="21"/>
  <c r="L30" i="21" s="1"/>
  <c r="G29" i="21"/>
  <c r="F29" i="21"/>
  <c r="E29" i="21"/>
  <c r="L29" i="21" s="1"/>
  <c r="G28" i="21"/>
  <c r="F28" i="21"/>
  <c r="E28" i="21"/>
  <c r="L28" i="21" s="1"/>
  <c r="G27" i="21"/>
  <c r="F27" i="21"/>
  <c r="E27" i="21"/>
  <c r="L27" i="21" s="1"/>
  <c r="G26" i="21"/>
  <c r="F26" i="21"/>
  <c r="E26" i="21"/>
  <c r="L26" i="21" s="1"/>
  <c r="G25" i="21"/>
  <c r="F25" i="21"/>
  <c r="E25" i="21"/>
  <c r="L25" i="21" s="1"/>
  <c r="G24" i="21"/>
  <c r="F24" i="21"/>
  <c r="E24" i="21"/>
  <c r="L24" i="21" s="1"/>
  <c r="G23" i="21"/>
  <c r="F23" i="21"/>
  <c r="E23" i="21"/>
  <c r="L23" i="21" s="1"/>
  <c r="G22" i="21"/>
  <c r="F22" i="21"/>
  <c r="E22" i="21"/>
  <c r="L22" i="21" s="1"/>
  <c r="G21" i="21"/>
  <c r="F21" i="21"/>
  <c r="E21" i="21"/>
  <c r="L21" i="21" s="1"/>
  <c r="G20" i="21"/>
  <c r="F20" i="21"/>
  <c r="E20" i="21"/>
  <c r="L20" i="21" s="1"/>
  <c r="G19" i="21"/>
  <c r="F19" i="21"/>
  <c r="E19" i="21"/>
  <c r="L19" i="21" s="1"/>
  <c r="G18" i="21"/>
  <c r="F18" i="21"/>
  <c r="E18" i="21"/>
  <c r="L18" i="21" s="1"/>
  <c r="G17" i="21"/>
  <c r="F17" i="21"/>
  <c r="E17" i="21"/>
  <c r="L17" i="21" s="1"/>
  <c r="G16" i="21"/>
  <c r="F16" i="21"/>
  <c r="E16" i="21"/>
  <c r="L16" i="21" s="1"/>
  <c r="G15" i="21"/>
  <c r="F15" i="21"/>
  <c r="E15" i="21"/>
  <c r="L15" i="21" s="1"/>
  <c r="G14" i="21"/>
  <c r="F14" i="21"/>
  <c r="G13" i="21"/>
  <c r="F13" i="21"/>
  <c r="L13" i="21" s="1"/>
  <c r="R13" i="21"/>
  <c r="R14" i="21"/>
  <c r="R15" i="21"/>
  <c r="R16" i="21"/>
  <c r="R17" i="21"/>
  <c r="R18" i="21"/>
  <c r="R19" i="21"/>
  <c r="R20" i="21"/>
  <c r="R21" i="21"/>
  <c r="R22" i="21"/>
  <c r="R23" i="21"/>
  <c r="R24" i="21"/>
  <c r="R25" i="21"/>
  <c r="R26" i="21"/>
  <c r="R27" i="21"/>
  <c r="R28" i="21"/>
  <c r="R29" i="21"/>
  <c r="R30" i="21"/>
  <c r="R31" i="21"/>
  <c r="R12" i="21"/>
  <c r="Q31" i="21" l="1"/>
  <c r="P31" i="21"/>
  <c r="O31" i="21"/>
  <c r="Q30" i="21"/>
  <c r="P30" i="21"/>
  <c r="O30" i="21"/>
  <c r="Q29" i="21"/>
  <c r="P29" i="21"/>
  <c r="O29" i="21"/>
  <c r="Q28" i="21"/>
  <c r="P28" i="21"/>
  <c r="O28" i="21"/>
  <c r="Q27" i="21"/>
  <c r="P27" i="21"/>
  <c r="O27" i="21"/>
  <c r="Q26" i="21"/>
  <c r="P26" i="21"/>
  <c r="O26" i="21"/>
  <c r="Q25" i="21"/>
  <c r="P25" i="21"/>
  <c r="O25" i="21"/>
  <c r="Q24" i="21"/>
  <c r="P24" i="21"/>
  <c r="O24" i="21"/>
  <c r="Q23" i="21"/>
  <c r="P23" i="21"/>
  <c r="O23" i="21"/>
  <c r="Q22" i="21"/>
  <c r="P22" i="21"/>
  <c r="O22" i="21"/>
  <c r="E133" i="29" l="1"/>
  <c r="D133" i="29"/>
  <c r="E129" i="29"/>
  <c r="D129" i="29"/>
  <c r="C129" i="29"/>
  <c r="E128" i="29"/>
  <c r="D128" i="29"/>
  <c r="C128" i="29"/>
  <c r="E127" i="29"/>
  <c r="D127" i="29"/>
  <c r="C127" i="29"/>
  <c r="E126" i="29"/>
  <c r="D126" i="29"/>
  <c r="C126" i="29"/>
  <c r="E125" i="29"/>
  <c r="D125" i="29"/>
  <c r="C125" i="29"/>
  <c r="E124" i="29"/>
  <c r="D124" i="29"/>
  <c r="C124" i="29"/>
  <c r="E123" i="29"/>
  <c r="D123" i="29"/>
  <c r="C123" i="29"/>
  <c r="E122" i="29"/>
  <c r="D122" i="29"/>
  <c r="C122" i="29"/>
  <c r="E121" i="29"/>
  <c r="D121" i="29"/>
  <c r="C121" i="29"/>
  <c r="E120" i="29"/>
  <c r="D120" i="29"/>
  <c r="C120" i="29"/>
  <c r="E118" i="29"/>
  <c r="D118" i="29"/>
  <c r="C118" i="29"/>
  <c r="E117" i="29"/>
  <c r="D117" i="29"/>
  <c r="C117" i="29"/>
  <c r="E116" i="29"/>
  <c r="D116" i="29"/>
  <c r="C116" i="29"/>
  <c r="E115" i="29"/>
  <c r="D115" i="29"/>
  <c r="C115" i="29"/>
  <c r="E114" i="29"/>
  <c r="D114" i="29"/>
  <c r="C114" i="29"/>
  <c r="E113" i="29"/>
  <c r="D113" i="29"/>
  <c r="C113" i="29"/>
  <c r="E112" i="29"/>
  <c r="D112" i="29"/>
  <c r="C112" i="29"/>
  <c r="E111" i="29"/>
  <c r="D111" i="29"/>
  <c r="C111" i="29"/>
  <c r="E110" i="29"/>
  <c r="D110" i="29"/>
  <c r="C110" i="29"/>
  <c r="E109" i="29"/>
  <c r="D109" i="29"/>
  <c r="C109" i="29"/>
  <c r="E108" i="29"/>
  <c r="D108" i="29"/>
  <c r="C108" i="29"/>
  <c r="E107" i="29"/>
  <c r="D107" i="29"/>
  <c r="C107" i="29"/>
  <c r="E106" i="29"/>
  <c r="D106" i="29"/>
  <c r="C106" i="29"/>
  <c r="E105" i="29"/>
  <c r="D105" i="29"/>
  <c r="C105" i="29"/>
  <c r="E104" i="29"/>
  <c r="D104" i="29"/>
  <c r="C104" i="29"/>
  <c r="E103" i="29"/>
  <c r="D103" i="29"/>
  <c r="C103" i="29"/>
  <c r="E102" i="29"/>
  <c r="D102" i="29"/>
  <c r="C102" i="29"/>
  <c r="E101" i="29"/>
  <c r="D101" i="29"/>
  <c r="C101" i="29"/>
  <c r="E100" i="29"/>
  <c r="D100" i="29"/>
  <c r="C100" i="29"/>
  <c r="E97" i="29"/>
  <c r="D97" i="29"/>
  <c r="C97" i="29"/>
  <c r="E96" i="29"/>
  <c r="D96" i="29"/>
  <c r="C96" i="29"/>
  <c r="E95" i="29"/>
  <c r="D95" i="29"/>
  <c r="C95" i="29"/>
  <c r="E94" i="29"/>
  <c r="D94" i="29"/>
  <c r="C94" i="29"/>
  <c r="E93" i="29"/>
  <c r="D93" i="29"/>
  <c r="C93" i="29"/>
  <c r="E92" i="29"/>
  <c r="D92" i="29"/>
  <c r="C92" i="29"/>
  <c r="E91" i="29"/>
  <c r="D91" i="29"/>
  <c r="C91" i="29"/>
  <c r="E90" i="29"/>
  <c r="D90" i="29"/>
  <c r="C90" i="29"/>
  <c r="E89" i="29"/>
  <c r="D89" i="29"/>
  <c r="C89" i="29"/>
  <c r="E88" i="29"/>
  <c r="D88" i="29"/>
  <c r="C88" i="29"/>
  <c r="E86" i="29"/>
  <c r="D86" i="29"/>
  <c r="C86" i="29"/>
  <c r="E85" i="29"/>
  <c r="D85" i="29"/>
  <c r="C85" i="29"/>
  <c r="E84" i="29"/>
  <c r="D84" i="29"/>
  <c r="C84" i="29"/>
  <c r="E83" i="29"/>
  <c r="D83" i="29"/>
  <c r="C83" i="29"/>
  <c r="E77" i="29"/>
  <c r="D77" i="29"/>
  <c r="C77" i="29"/>
  <c r="E75" i="29"/>
  <c r="D75" i="29"/>
  <c r="C75" i="29"/>
  <c r="E74" i="29"/>
  <c r="D74" i="29"/>
  <c r="C74" i="29"/>
  <c r="E73" i="29"/>
  <c r="D73" i="29"/>
  <c r="C73" i="29"/>
  <c r="E72" i="29"/>
  <c r="D72" i="29"/>
  <c r="C72" i="29"/>
  <c r="E71" i="29"/>
  <c r="D71" i="29"/>
  <c r="C71" i="29"/>
  <c r="E70" i="29"/>
  <c r="D70" i="29"/>
  <c r="C70" i="29"/>
  <c r="E69" i="29"/>
  <c r="D69" i="29"/>
  <c r="C69" i="29"/>
  <c r="E68" i="29"/>
  <c r="D68" i="29"/>
  <c r="C68" i="29"/>
  <c r="E67" i="29"/>
  <c r="D67" i="29"/>
  <c r="C67" i="29"/>
  <c r="E66" i="29"/>
  <c r="D66" i="29"/>
  <c r="C66" i="29"/>
  <c r="E65" i="29"/>
  <c r="D65" i="29"/>
  <c r="C65" i="29"/>
  <c r="E63" i="29"/>
  <c r="D63" i="29"/>
  <c r="C63" i="29"/>
  <c r="E62" i="29"/>
  <c r="D62" i="29"/>
  <c r="C62" i="29"/>
  <c r="E61" i="29"/>
  <c r="D61" i="29"/>
  <c r="C61" i="29"/>
  <c r="E60" i="29"/>
  <c r="D60" i="29"/>
  <c r="C60" i="29"/>
  <c r="E59" i="29"/>
  <c r="D59" i="29"/>
  <c r="C59" i="29"/>
  <c r="E58" i="29"/>
  <c r="D58" i="29"/>
  <c r="C58" i="29"/>
  <c r="E57" i="29"/>
  <c r="D57" i="29"/>
  <c r="C57" i="29"/>
  <c r="E56" i="29"/>
  <c r="D56" i="29"/>
  <c r="C56" i="29"/>
  <c r="E55" i="29"/>
  <c r="D55" i="29"/>
  <c r="C55" i="29"/>
  <c r="E54" i="29"/>
  <c r="D54" i="29"/>
  <c r="C54" i="29"/>
  <c r="E52" i="29"/>
  <c r="D52" i="29"/>
  <c r="C52" i="29"/>
  <c r="E51" i="29"/>
  <c r="D51" i="29"/>
  <c r="C51" i="29"/>
  <c r="E50" i="29"/>
  <c r="D50" i="29"/>
  <c r="C50" i="29"/>
  <c r="E49" i="29"/>
  <c r="D49" i="29"/>
  <c r="C49" i="29"/>
  <c r="E48" i="29"/>
  <c r="D48" i="29"/>
  <c r="C48" i="29"/>
  <c r="E47" i="29"/>
  <c r="D47" i="29"/>
  <c r="C47" i="29"/>
  <c r="E46" i="29"/>
  <c r="D46" i="29"/>
  <c r="C46" i="29"/>
  <c r="E45" i="29"/>
  <c r="D45" i="29"/>
  <c r="C45" i="29"/>
  <c r="E44" i="29"/>
  <c r="D44" i="29"/>
  <c r="C44" i="29"/>
  <c r="E43" i="29"/>
  <c r="D43" i="29"/>
  <c r="C43" i="29"/>
  <c r="E42" i="29"/>
  <c r="D42" i="29"/>
  <c r="C42" i="29"/>
  <c r="E41" i="29"/>
  <c r="D41" i="29"/>
  <c r="C41" i="29"/>
  <c r="E36" i="29"/>
  <c r="D36" i="29"/>
  <c r="C36" i="29"/>
  <c r="E35" i="29"/>
  <c r="D35" i="29"/>
  <c r="C35" i="29"/>
  <c r="E34" i="29"/>
  <c r="D34" i="29"/>
  <c r="C34" i="29"/>
  <c r="C8" i="29" l="1"/>
  <c r="D8" i="29"/>
  <c r="E8" i="29"/>
  <c r="C9" i="29"/>
  <c r="D9" i="29"/>
  <c r="E9" i="29"/>
  <c r="C10" i="29"/>
  <c r="D10" i="29"/>
  <c r="E10" i="29"/>
  <c r="C11" i="29"/>
  <c r="D11" i="29"/>
  <c r="E11" i="29"/>
  <c r="C12" i="29"/>
  <c r="D12" i="29"/>
  <c r="E12" i="29"/>
  <c r="C13" i="29"/>
  <c r="D13" i="29"/>
  <c r="E13" i="29"/>
  <c r="C14" i="29"/>
  <c r="D14" i="29"/>
  <c r="E14" i="29"/>
  <c r="C16" i="29"/>
  <c r="D16" i="29"/>
  <c r="E16" i="29"/>
  <c r="C17" i="29"/>
  <c r="D17" i="29"/>
  <c r="E17" i="29"/>
  <c r="C18" i="29"/>
  <c r="D18" i="29"/>
  <c r="E18" i="29"/>
  <c r="C19" i="29"/>
  <c r="D19" i="29"/>
  <c r="E19" i="29"/>
  <c r="C20" i="29"/>
  <c r="D20" i="29"/>
  <c r="E20" i="29"/>
  <c r="C21" i="29"/>
  <c r="D21" i="29"/>
  <c r="E21" i="29"/>
  <c r="C22" i="29"/>
  <c r="D22" i="29"/>
  <c r="E22" i="29"/>
  <c r="C23" i="29"/>
  <c r="D23" i="29"/>
  <c r="E23" i="29"/>
  <c r="C24" i="29"/>
  <c r="D24" i="29"/>
  <c r="E24" i="29"/>
  <c r="C25" i="29"/>
  <c r="D25" i="29"/>
  <c r="E25" i="29"/>
  <c r="C26" i="29"/>
  <c r="D26" i="29"/>
  <c r="E26" i="29"/>
  <c r="C27" i="29"/>
  <c r="D27" i="29"/>
  <c r="E27" i="29"/>
  <c r="C28" i="29"/>
  <c r="D28" i="29"/>
  <c r="E28" i="29"/>
  <c r="C29" i="29"/>
  <c r="D29" i="29"/>
  <c r="E29" i="29"/>
  <c r="C30" i="29"/>
  <c r="D30" i="29"/>
  <c r="E30" i="29"/>
  <c r="C31" i="29"/>
  <c r="D31" i="29"/>
  <c r="E31" i="29"/>
  <c r="C32" i="29"/>
  <c r="D32" i="29"/>
  <c r="E32" i="29"/>
  <c r="C33" i="29"/>
  <c r="D33" i="29"/>
  <c r="E33" i="29"/>
  <c r="E7" i="29"/>
  <c r="D7" i="29"/>
  <c r="C7" i="29"/>
  <c r="B7" i="29"/>
  <c r="O13" i="21" l="1"/>
  <c r="P13" i="21"/>
  <c r="Q13" i="21"/>
  <c r="O14" i="21"/>
  <c r="P14" i="21"/>
  <c r="Q14" i="21"/>
  <c r="O15" i="21"/>
  <c r="P15" i="21"/>
  <c r="Q15" i="21"/>
  <c r="O16" i="21"/>
  <c r="P16" i="21"/>
  <c r="Q16" i="21"/>
  <c r="O17" i="21"/>
  <c r="P17" i="21"/>
  <c r="Q17" i="21"/>
  <c r="O18" i="21"/>
  <c r="P18" i="21"/>
  <c r="Q18" i="21"/>
  <c r="O19" i="21"/>
  <c r="P19" i="21"/>
  <c r="Q19" i="21"/>
  <c r="O20" i="21"/>
  <c r="P20" i="21"/>
  <c r="Q20" i="21"/>
  <c r="O21" i="21"/>
  <c r="P21" i="21"/>
  <c r="Q21" i="21"/>
  <c r="Q12" i="21"/>
  <c r="P12" i="21"/>
</calcChain>
</file>

<file path=xl/comments1.xml><?xml version="1.0" encoding="utf-8"?>
<comments xmlns="http://schemas.openxmlformats.org/spreadsheetml/2006/main">
  <authors>
    <author>mbarakat</author>
  </authors>
  <commentList>
    <comment ref="C26" authorId="0" shapeId="0">
      <text>
        <r>
          <rPr>
            <b/>
            <sz val="9"/>
            <color indexed="81"/>
            <rFont val="Tahoma"/>
            <family val="2"/>
          </rPr>
          <t>mbarakat:</t>
        </r>
        <r>
          <rPr>
            <sz val="9"/>
            <color indexed="81"/>
            <rFont val="Tahoma"/>
            <family val="2"/>
          </rPr>
          <t xml:space="preserve">
الاسم السابق خلال الاصدارات من الاول الى
الاصدار
01-07
 هو إجراء ضبط المستودعات</t>
        </r>
      </text>
    </comment>
  </commentList>
</comments>
</file>

<file path=xl/comments2.xml><?xml version="1.0" encoding="utf-8"?>
<comments xmlns="http://schemas.openxmlformats.org/spreadsheetml/2006/main">
  <authors>
    <author>mbarakat</author>
  </authors>
  <commentList>
    <comment ref="K11" authorId="0" shapeId="0">
      <text>
        <r>
          <rPr>
            <b/>
            <sz val="9"/>
            <color indexed="81"/>
            <rFont val="Tahoma"/>
            <family val="2"/>
          </rPr>
          <t>mbarakat:</t>
        </r>
        <r>
          <rPr>
            <sz val="9"/>
            <color indexed="81"/>
            <rFont val="Tahoma"/>
            <family val="2"/>
          </rPr>
          <t xml:space="preserve">
بعد جودة</t>
        </r>
      </text>
    </comment>
    <comment ref="L11" authorId="0" shapeId="0">
      <text>
        <r>
          <rPr>
            <b/>
            <sz val="9"/>
            <color indexed="81"/>
            <rFont val="Tahoma"/>
            <family val="2"/>
          </rPr>
          <t>mbarakat:</t>
        </r>
        <r>
          <rPr>
            <sz val="9"/>
            <color indexed="81"/>
            <rFont val="Tahoma"/>
            <family val="2"/>
          </rPr>
          <t xml:space="preserve">
بعد جودة</t>
        </r>
      </text>
    </comment>
    <comment ref="M11" authorId="0" shapeId="0">
      <text>
        <r>
          <rPr>
            <b/>
            <sz val="9"/>
            <color indexed="81"/>
            <rFont val="Tahoma"/>
            <family val="2"/>
          </rPr>
          <t>mbarakat:</t>
        </r>
        <r>
          <rPr>
            <sz val="9"/>
            <color indexed="81"/>
            <rFont val="Tahoma"/>
            <family val="2"/>
          </rPr>
          <t xml:space="preserve">
بعد جودة</t>
        </r>
      </text>
    </comment>
    <comment ref="N11" authorId="0" shapeId="0">
      <text>
        <r>
          <rPr>
            <b/>
            <sz val="9"/>
            <color indexed="81"/>
            <rFont val="Tahoma"/>
            <family val="2"/>
          </rPr>
          <t>mbarakat:</t>
        </r>
        <r>
          <rPr>
            <sz val="9"/>
            <color indexed="81"/>
            <rFont val="Tahoma"/>
            <family val="2"/>
          </rPr>
          <t xml:space="preserve">
بعد جودة</t>
        </r>
      </text>
    </comment>
    <comment ref="O11" authorId="0" shapeId="0">
      <text>
        <r>
          <rPr>
            <b/>
            <sz val="9"/>
            <color indexed="81"/>
            <rFont val="Tahoma"/>
            <family val="2"/>
          </rPr>
          <t>mbarakat:</t>
        </r>
        <r>
          <rPr>
            <sz val="9"/>
            <color indexed="81"/>
            <rFont val="Tahoma"/>
            <family val="2"/>
          </rPr>
          <t xml:space="preserve">
بعد جودة</t>
        </r>
      </text>
    </comment>
    <comment ref="P11" authorId="0" shapeId="0">
      <text>
        <r>
          <rPr>
            <b/>
            <sz val="9"/>
            <color indexed="81"/>
            <rFont val="Tahoma"/>
            <family val="2"/>
          </rPr>
          <t>mbarakat:</t>
        </r>
        <r>
          <rPr>
            <sz val="9"/>
            <color indexed="81"/>
            <rFont val="Tahoma"/>
            <family val="2"/>
          </rPr>
          <t xml:space="preserve">
بعد جودة</t>
        </r>
      </text>
    </comment>
    <comment ref="Q11" authorId="0" shapeId="0">
      <text>
        <r>
          <rPr>
            <b/>
            <sz val="9"/>
            <color indexed="81"/>
            <rFont val="Tahoma"/>
            <family val="2"/>
          </rPr>
          <t>mbarakat:</t>
        </r>
        <r>
          <rPr>
            <sz val="9"/>
            <color indexed="81"/>
            <rFont val="Tahoma"/>
            <family val="2"/>
          </rPr>
          <t xml:space="preserve">
بعد جودة</t>
        </r>
      </text>
    </comment>
  </commentList>
</comments>
</file>

<file path=xl/sharedStrings.xml><?xml version="1.0" encoding="utf-8"?>
<sst xmlns="http://schemas.openxmlformats.org/spreadsheetml/2006/main" count="2372" uniqueCount="958">
  <si>
    <t>تاريخ الإصدار:</t>
  </si>
  <si>
    <t>الجهاز المركزي للإحصاء الفلسطيني/ نظام إدارة الجودة</t>
  </si>
  <si>
    <t>رمز النموذج:</t>
  </si>
  <si>
    <t>اسم النموذج:</t>
  </si>
  <si>
    <t>رقم الإصدار:</t>
  </si>
  <si>
    <t>طلـب تغيير على وثيقــة/وثائق نظام إدارة الجودة</t>
  </si>
  <si>
    <t>QF-05-01</t>
  </si>
  <si>
    <t>QP-16</t>
  </si>
  <si>
    <t>إجراء ضبط إعداد وتنفيذ مسح إحصائي</t>
  </si>
  <si>
    <t>نظام عمل اللجان الفنية</t>
  </si>
  <si>
    <t>WI-16-01</t>
  </si>
  <si>
    <t>نموذج اعتماد فني لنشرة إحصائية</t>
  </si>
  <si>
    <t>QF-16-10</t>
  </si>
  <si>
    <t>نموذج اعتماد وتأهيل بيانات خام</t>
  </si>
  <si>
    <t>QF-16-15</t>
  </si>
  <si>
    <t>نموذج توثيق ‏المسوح/التعدادات/البيانات</t>
  </si>
  <si>
    <t>QF-16-16</t>
  </si>
  <si>
    <t>نموذج تذكرة مشروع إحصائي لأغراض التوثيق</t>
  </si>
  <si>
    <t>QF-16-19</t>
  </si>
  <si>
    <t>نموذج تقرير زيارة ميدانية</t>
  </si>
  <si>
    <t>QF-16-21</t>
  </si>
  <si>
    <t>QP-21</t>
  </si>
  <si>
    <t>إجراء تشكيل وعمل اللجان الفنية (فرق العمل)</t>
  </si>
  <si>
    <t>قائمة اللجان الفنية</t>
  </si>
  <si>
    <t>QF-21-01</t>
  </si>
  <si>
    <t>QP-22</t>
  </si>
  <si>
    <t>إجراء تنفيذ مشروع سجلات إدارية</t>
  </si>
  <si>
    <t>QF-22-01</t>
  </si>
  <si>
    <t>تاريخ الإصدار
الحالي</t>
  </si>
  <si>
    <t>رقم الإصدار
الحالي</t>
  </si>
  <si>
    <t>التسلسل</t>
  </si>
  <si>
    <t>الاسم</t>
  </si>
  <si>
    <t>ت.</t>
  </si>
  <si>
    <t>رمز الوثيقة</t>
  </si>
  <si>
    <t>اسم الوثيقة</t>
  </si>
  <si>
    <t>نوع طلب التغيير</t>
  </si>
  <si>
    <t>تاريخ استلام الطلب</t>
  </si>
  <si>
    <t>القرار</t>
  </si>
  <si>
    <t>لإستخدام دائرة الجودة</t>
  </si>
  <si>
    <t>ملاحظات</t>
  </si>
  <si>
    <t>1. قبول</t>
  </si>
  <si>
    <t>2. تأجيل</t>
  </si>
  <si>
    <t>3. إعتذار</t>
  </si>
  <si>
    <t>مبرر طلب التغيير</t>
  </si>
  <si>
    <t>1. إنشاء وثيقة جديدة</t>
  </si>
  <si>
    <t>2. تعديل وثيقة</t>
  </si>
  <si>
    <t>3. إلغاء وثيقة</t>
  </si>
  <si>
    <t>1. تحسين</t>
  </si>
  <si>
    <t>2. تصحيح</t>
  </si>
  <si>
    <t>3. تحسين وتصحيح معاً</t>
  </si>
  <si>
    <t>2. وثيقة مرجعية</t>
  </si>
  <si>
    <t>قانون الإحصاءات العامة</t>
  </si>
  <si>
    <t>QL-QM-01</t>
  </si>
  <si>
    <t>ISO-9001</t>
  </si>
  <si>
    <t>1. وثيقة داخلية</t>
  </si>
  <si>
    <t>دليل الجودة</t>
  </si>
  <si>
    <t>QM</t>
  </si>
  <si>
    <t>قانون العمل</t>
  </si>
  <si>
    <t>QL-35-01</t>
  </si>
  <si>
    <t>QP-35</t>
  </si>
  <si>
    <t>تعليمات ارشفة وحماية ملفات الموظفين</t>
  </si>
  <si>
    <t>WI-34-01</t>
  </si>
  <si>
    <t>قائمة محتويات ملف الموظف المؤقت</t>
  </si>
  <si>
    <t>QF-35-01</t>
  </si>
  <si>
    <t>QL-17-01</t>
  </si>
  <si>
    <t>QP-34</t>
  </si>
  <si>
    <t>QP-17</t>
  </si>
  <si>
    <t>آلية عمل نظام الأرشفة الإلكتروني الخاص بدائرة الموارد البشرية</t>
  </si>
  <si>
    <t>WI-34-02</t>
  </si>
  <si>
    <t>قائمة محتويات ملف الموظف الدائم</t>
  </si>
  <si>
    <t>QF-34-01</t>
  </si>
  <si>
    <t>نموذج استلام مواد الصفحة الإلكترونية الخارجية والداخلية</t>
  </si>
  <si>
    <t>QF-29-05</t>
  </si>
  <si>
    <t>إجراء إعداد الخطة السنوية</t>
  </si>
  <si>
    <t>QP-06</t>
  </si>
  <si>
    <t>QF-03-01</t>
  </si>
  <si>
    <t>إجراء ضبط المستودعات</t>
  </si>
  <si>
    <t>QP-32</t>
  </si>
  <si>
    <t>نموذج طلب لوازم من المستودع</t>
  </si>
  <si>
    <t>QF-30-01</t>
  </si>
  <si>
    <t>QP-13</t>
  </si>
  <si>
    <t>تعليمات تقسيم وتصنيف المواد في المستودعات</t>
  </si>
  <si>
    <t>WI-32-01</t>
  </si>
  <si>
    <t>قانون الشراء العام والأنظمة الخاصة به</t>
  </si>
  <si>
    <t>QL-30-02</t>
  </si>
  <si>
    <t>نموذج طلب تأهيل موردين</t>
  </si>
  <si>
    <t>QF-31-01</t>
  </si>
  <si>
    <t>إجراء تأهيل وتقييم واعتماد موردين</t>
  </si>
  <si>
    <t>QP-31</t>
  </si>
  <si>
    <t>إجراء ضبط المشتريات</t>
  </si>
  <si>
    <t>QP-30</t>
  </si>
  <si>
    <t>إجراء تطوير الصفحة الإلكترونية الخارجية (الإنترنت)</t>
  </si>
  <si>
    <t>QP-29</t>
  </si>
  <si>
    <t>نموذج اعتماد البيانات المؤهلة على نظام البيانات الوصفية</t>
  </si>
  <si>
    <t>QF-29-06</t>
  </si>
  <si>
    <t>دليل نشر النصوص والجداول على الصفحة الإلكترونية</t>
  </si>
  <si>
    <t>WI-29-02</t>
  </si>
  <si>
    <t>دليل الاستخدام لنموذج طلب خدمة برمجة من خلال نظام تدفق المعلومات</t>
  </si>
  <si>
    <t>WI-27-03</t>
  </si>
  <si>
    <t xml:space="preserve">إجراء تطوير البرمجيات </t>
  </si>
  <si>
    <t>QP-27</t>
  </si>
  <si>
    <t>دليل التدريب على البرامج المحوسبة</t>
  </si>
  <si>
    <t>WI-27-02</t>
  </si>
  <si>
    <t>دليل تصميم وبرمجة وفحص الأنظمة الحاسوبية</t>
  </si>
  <si>
    <t>WI-27-01</t>
  </si>
  <si>
    <t>سند إخراج مؤقت</t>
  </si>
  <si>
    <t>QF-26-06</t>
  </si>
  <si>
    <t>QP-26</t>
  </si>
  <si>
    <t>تعليمات تشغيل وتركيب جهاز حاسوب جديد</t>
  </si>
  <si>
    <t>WI-26-01</t>
  </si>
  <si>
    <t>إجراء ضبط تشكيل وعمل اللجان الإدارية</t>
  </si>
  <si>
    <t>إجراء تقييم الأداء السنوي</t>
  </si>
  <si>
    <t>QP-19</t>
  </si>
  <si>
    <t>قانون الخدمة المدنية وتعديلاته</t>
  </si>
  <si>
    <t>نموذج شهادة خلو طرف</t>
  </si>
  <si>
    <t>QF-18-03</t>
  </si>
  <si>
    <t>إجراء استقالة موظف دائم</t>
  </si>
  <si>
    <t>QP-18</t>
  </si>
  <si>
    <t>نموذج انتهاء العمل في الجهاز</t>
  </si>
  <si>
    <t>QF-18-02</t>
  </si>
  <si>
    <t>نموذج استقالة</t>
  </si>
  <si>
    <t>QF-18-01</t>
  </si>
  <si>
    <t>دليل الموظف الجديد</t>
  </si>
  <si>
    <t>WI-17-09</t>
  </si>
  <si>
    <t>إجراء تعيين موظف دائم</t>
  </si>
  <si>
    <t>دليل الزيارات الميدانية</t>
  </si>
  <si>
    <t>WI-16-09</t>
  </si>
  <si>
    <t>تعليمات معالجة البيانات</t>
  </si>
  <si>
    <t>WI-16-08</t>
  </si>
  <si>
    <t>نموذج إعداد بنود ومعايير السرية للبيانات</t>
  </si>
  <si>
    <t>QF-16-18</t>
  </si>
  <si>
    <t>نموذج طلب خدمة من دائرة العينات وأطر المعاينة</t>
  </si>
  <si>
    <t>QF-16-17</t>
  </si>
  <si>
    <t>نموذج تدقيق بيان صحفي منشور في الصحف المحلية</t>
  </si>
  <si>
    <t>QF-16-13</t>
  </si>
  <si>
    <t>نموذج اعتماد بيان صحفي</t>
  </si>
  <si>
    <t>QF-16-12</t>
  </si>
  <si>
    <t>نموذج طباعة مادة</t>
  </si>
  <si>
    <t>QF-16-11</t>
  </si>
  <si>
    <t>QF-16-01</t>
  </si>
  <si>
    <t>دليل نشر التقارير الإحصائية</t>
  </si>
  <si>
    <t>WI-16-07</t>
  </si>
  <si>
    <t>دليل المشرف الميداني</t>
  </si>
  <si>
    <t>WI-16-03</t>
  </si>
  <si>
    <t>دليل الباحث الميداني وإجراء المقابلة</t>
  </si>
  <si>
    <t>WI-16-02</t>
  </si>
  <si>
    <t>نموذج كشف تسجيل الطلبات الواردة</t>
  </si>
  <si>
    <t>QF-14-06</t>
  </si>
  <si>
    <t>QP-14</t>
  </si>
  <si>
    <t xml:space="preserve">طلب بيانات إنجليزي </t>
  </si>
  <si>
    <t>QF-14-04</t>
  </si>
  <si>
    <t xml:space="preserve">طلب بيانات عربي </t>
  </si>
  <si>
    <t>QF-14-03</t>
  </si>
  <si>
    <t>نموذج قائمة الخدمات</t>
  </si>
  <si>
    <t>QF-14-02</t>
  </si>
  <si>
    <t>نموذج قائمة الاحتياجات السنوية</t>
  </si>
  <si>
    <t>QF-14-01</t>
  </si>
  <si>
    <t>إجراء الأفعال التصحيحية والوقائية</t>
  </si>
  <si>
    <t>QP-03</t>
  </si>
  <si>
    <t>ميثاق الممارسات الإحصائية الرسمية الفلسطينية: دليل إجراء عمل خدمات الجمهور</t>
  </si>
  <si>
    <t>WI-14-01</t>
  </si>
  <si>
    <t>التقرير الختامي لأعمال اللجنة الإدارية</t>
  </si>
  <si>
    <t>QF-13-01</t>
  </si>
  <si>
    <t>دليلك للاجتماعات الناجحة</t>
  </si>
  <si>
    <t>WI-13-02</t>
  </si>
  <si>
    <t>دليل المجالس واللجان</t>
  </si>
  <si>
    <t>WI-13-01</t>
  </si>
  <si>
    <t>نموذج تقييم دورة تدريبية داخلية  معد من قبل مدرب المادة</t>
  </si>
  <si>
    <t>QF-12-15</t>
  </si>
  <si>
    <t>إجراء التدريب</t>
  </si>
  <si>
    <t>QP-12</t>
  </si>
  <si>
    <t>نموذج تقييم دورة تدريبية</t>
  </si>
  <si>
    <t>QF-12-14</t>
  </si>
  <si>
    <t>نموذج ترشيح للمشاركة في أنشطة خارجية أو وطنية</t>
  </si>
  <si>
    <t>QF-12-11</t>
  </si>
  <si>
    <t>نموذج متابعة نشاط تدريبي</t>
  </si>
  <si>
    <t>QF-12-06</t>
  </si>
  <si>
    <t>نموذج الشروط المرجعية للأنشطة التدريبية</t>
  </si>
  <si>
    <t>QF-12-02</t>
  </si>
  <si>
    <t>نموذج حصر احتياجات المستخدمين</t>
  </si>
  <si>
    <t>QF-12-01</t>
  </si>
  <si>
    <t>إجراء تحقيق أهداف الجودة</t>
  </si>
  <si>
    <t>QP-08</t>
  </si>
  <si>
    <t>نموذج هدف الجودة</t>
  </si>
  <si>
    <t>QF-08-01</t>
  </si>
  <si>
    <t>نموذج التوجهات العامة للجهاز</t>
  </si>
  <si>
    <t>QF-06-01</t>
  </si>
  <si>
    <t>دليل إعداد الخطة السنوية للجهاز</t>
  </si>
  <si>
    <t>WI-06-01</t>
  </si>
  <si>
    <t>إجراء ضبط وتطوير الوثائق</t>
  </si>
  <si>
    <t>QP-05</t>
  </si>
  <si>
    <t>قائمة رموز المخططات السهمية</t>
  </si>
  <si>
    <t>QF-05-04</t>
  </si>
  <si>
    <t>تقرير التدقيق الداخلي</t>
  </si>
  <si>
    <t>QF-04-03</t>
  </si>
  <si>
    <t>إجراء التدقيق الداخلي لنظام إدارة الجودة</t>
  </si>
  <si>
    <t>QP-04</t>
  </si>
  <si>
    <t>برنامج التدقيق الداخلي</t>
  </si>
  <si>
    <t>QF-04-02</t>
  </si>
  <si>
    <t>خطة التدقيق الداخلي السنوية</t>
  </si>
  <si>
    <t>QF-04-01</t>
  </si>
  <si>
    <t>نموذج ضبط ومعالجة حالة عدم المطابقة</t>
  </si>
  <si>
    <t>نوع الوثيقة ذات الصلة</t>
  </si>
  <si>
    <t>اسم الوثيقة ذات الصلة بالإجراء</t>
  </si>
  <si>
    <t>رمز الوثيقة
ذات الصلة</t>
  </si>
  <si>
    <t>اسم الإجراء</t>
  </si>
  <si>
    <t>رمز الإجراء</t>
  </si>
  <si>
    <t>تسلسل
الإجراء</t>
  </si>
  <si>
    <t>QF-05-08</t>
  </si>
  <si>
    <t>سجل قائمة إجراءات نظام إدارة الجودة</t>
  </si>
  <si>
    <t>QF-05-09</t>
  </si>
  <si>
    <t>QF-05-10</t>
  </si>
  <si>
    <t>تسلسل
الوثيقة</t>
  </si>
  <si>
    <t>رمز
الإجراء</t>
  </si>
  <si>
    <t>سياسة وأهداف الجودة (باللغة العربية)</t>
  </si>
  <si>
    <t>سياسة وأهداف الجودة (باللغة الإنجليزية)</t>
  </si>
  <si>
    <t xml:space="preserve">السنة: </t>
  </si>
  <si>
    <t>تاريخ إعتماد الخطة:</t>
  </si>
  <si>
    <t>اسم المشروع الإحصائي</t>
  </si>
  <si>
    <t>الاعتمادات:</t>
  </si>
  <si>
    <t xml:space="preserve"> مدير دائرة الجودة</t>
  </si>
  <si>
    <t>مدير عام الإدارة العامة للمعايير والمنهجيات والجودة</t>
  </si>
  <si>
    <t>الوكيل المساعد للشؤون الإحصائية</t>
  </si>
  <si>
    <t>الوكيل المساعد للشؤون الإدارية والمالية وتكنولوجيا المعلومات</t>
  </si>
  <si>
    <t>رئيسة الجهاز</t>
  </si>
  <si>
    <t>السنة:</t>
  </si>
  <si>
    <t>الشهر:</t>
  </si>
  <si>
    <t>تاريخ الإعداد:</t>
  </si>
  <si>
    <t>رقم
التدقيق</t>
  </si>
  <si>
    <t>تاريخ التدقيق</t>
  </si>
  <si>
    <t>المدقق الثاني</t>
  </si>
  <si>
    <t>المدقق الثالث</t>
  </si>
  <si>
    <t>المدقق الرابع</t>
  </si>
  <si>
    <t>المدقق عليه/م</t>
  </si>
  <si>
    <t>الادارة</t>
  </si>
  <si>
    <t>اسم المشروع الإحصائي
(حيثما إنطبق)</t>
  </si>
  <si>
    <t>سجل قائمة ربط إجراءات نظام إدارة الجودة مع الوثائق والسجلات ذات الصلة</t>
  </si>
  <si>
    <t>سجل قائمة وثائق وسجلات نظام إدارة الجودة</t>
  </si>
  <si>
    <t>نوع الوثيقة</t>
  </si>
  <si>
    <t>المواصفة القياسية الدولية آيزو 9001: نظم إدارة الجودة-المتطلبات</t>
  </si>
  <si>
    <t>مقدم الطلب</t>
  </si>
  <si>
    <t>مدير الدائرة</t>
  </si>
  <si>
    <t>QC-Ar-Policy</t>
  </si>
  <si>
    <t>QC-En-Policy</t>
  </si>
  <si>
    <t>وثيقة معتمدة. النسخة الوحيدة "المضبوطة" منها هي المخزنة على صفحة الجهاز epcbs
قسم ISO.</t>
  </si>
  <si>
    <t>وثيقة معتمدة. النسخة الوحيدة "المضبوطة" منها هي المخزنة على صفحة الجهاز epcbs قسم ISO.</t>
  </si>
  <si>
    <t>مدير عام الإدارة</t>
  </si>
  <si>
    <t>الرمز المركب (رقم الطلب+التسلسل)</t>
  </si>
  <si>
    <t>نوع الوثيقة (تصنيف خاص بطلب التغيير على وثيقة)</t>
  </si>
  <si>
    <t>1. إجراء</t>
  </si>
  <si>
    <t>2. وثيقة أخرى</t>
  </si>
  <si>
    <t>رقم الإصدار الحالي</t>
  </si>
  <si>
    <t>تاريخ الإصدار الحالي</t>
  </si>
  <si>
    <t>رقم الطلب</t>
  </si>
  <si>
    <t>رقم الإصدار الجديد</t>
  </si>
  <si>
    <t>تاريخ الإصدار الجديد</t>
  </si>
  <si>
    <t>الجهاز المركزي للإحصاء الفلسطيني/ نظام إدارة الجودة
قائمة محتويات الملف</t>
  </si>
  <si>
    <t>نموذج تسليم/ استلام نماذج السجلات الإدارية/ جمع البيانات</t>
  </si>
  <si>
    <t>المنسق الرئيسي:</t>
  </si>
  <si>
    <t>تاريخ التحديث:</t>
  </si>
  <si>
    <t>رقم التحديث</t>
  </si>
  <si>
    <t>المدقق الخامس</t>
  </si>
  <si>
    <t>منسق التدقيق على الإجراء
(المدقق الأول)</t>
  </si>
  <si>
    <t>وثيقة معتمدة. النسخة الوحيدة "المضبوطة" منها هي المخزنة على
صفحة الجهاز epcbs قسم ISO.</t>
  </si>
  <si>
    <t>QF-13-02</t>
  </si>
  <si>
    <t>نموذج تقدم العمل على تنفيذ توصيات ومتابعات اللجان الإدارية</t>
  </si>
  <si>
    <t>الرقم</t>
  </si>
  <si>
    <t>اللجنة</t>
  </si>
  <si>
    <t>التوصية/المتابعة</t>
  </si>
  <si>
    <t>الجهة المكلفة</t>
  </si>
  <si>
    <t>تاريخ الانجاز</t>
  </si>
  <si>
    <t>تقدم العمل</t>
  </si>
  <si>
    <t>الاعتمادات</t>
  </si>
  <si>
    <t>التوقيع</t>
  </si>
  <si>
    <t>التاريخ</t>
  </si>
  <si>
    <t>مدير عام الشؤون الادارية والمالية</t>
  </si>
  <si>
    <t>الوكيل المساعد للشؤون الادارية والمالية وتكنولوجيا المعلومات</t>
  </si>
  <si>
    <t>تفاصيل</t>
  </si>
  <si>
    <t>1: ينطبق
9: لا ينطبق</t>
  </si>
  <si>
    <t xml:space="preserve">اعتماد الاحتياجات </t>
  </si>
  <si>
    <t>إعلان التوظيف</t>
  </si>
  <si>
    <t>طلب التوظيف</t>
  </si>
  <si>
    <t>نماذج المقابلات</t>
  </si>
  <si>
    <t>مسوغات التعيين</t>
  </si>
  <si>
    <t>نموذج استلام العمل</t>
  </si>
  <si>
    <t>قرار التعيين</t>
  </si>
  <si>
    <t xml:space="preserve">وثائق الثبوتية </t>
  </si>
  <si>
    <t>المؤهلات العلمية</t>
  </si>
  <si>
    <t>المواصلات الثابتة</t>
  </si>
  <si>
    <t>عقود مؤقتة</t>
  </si>
  <si>
    <t>التثبيت</t>
  </si>
  <si>
    <t>شهادات الدورات</t>
  </si>
  <si>
    <t>المهمات الرسمية</t>
  </si>
  <si>
    <t>التكليفات واللجان</t>
  </si>
  <si>
    <t>التقييم السنوي</t>
  </si>
  <si>
    <t>الترفيع بالدرجة</t>
  </si>
  <si>
    <t>المكافآت</t>
  </si>
  <si>
    <t>عقوبات</t>
  </si>
  <si>
    <t>الانتداب والنقل</t>
  </si>
  <si>
    <t>التقاعد</t>
  </si>
  <si>
    <t xml:space="preserve">اعتماد الاحتياجات البشرية وجدول التشكيلات </t>
  </si>
  <si>
    <t>الإعلان الرسمي للوظيفة والوصف الوظيفي الخاص بالشغل المقترح</t>
  </si>
  <si>
    <t>نماذج المقابلات ونموذج التحضير لموظف جديد</t>
  </si>
  <si>
    <t>الهوية الشخصية، شهادة ميلاد، جواز سفر، وغيرها</t>
  </si>
  <si>
    <t>العقود المؤقتة لفترة عمله بالجهاز</t>
  </si>
  <si>
    <t>المكافآت المعنوية كرسائل الشكر والتقدير وغيرها</t>
  </si>
  <si>
    <t>اعتماد الاحتياجات</t>
  </si>
  <si>
    <t>خبرات سابقة</t>
  </si>
  <si>
    <t>العقود</t>
  </si>
  <si>
    <t>التقييمات</t>
  </si>
  <si>
    <t>اجازات</t>
  </si>
  <si>
    <t>نهاية الخدمة</t>
  </si>
  <si>
    <t>المستحقات</t>
  </si>
  <si>
    <t>اعتماد الإحتياجات البشرية</t>
  </si>
  <si>
    <t>الإعلان الرسمي للوظيفة</t>
  </si>
  <si>
    <t>الهوية الشخصية، شهادة ميلاد، جواز سفر، رقم الحساب البنكي وغيرها</t>
  </si>
  <si>
    <t>كتاب الإستقالة، قرار إنهاء الخدمة، وغيرها</t>
  </si>
  <si>
    <t>مستحقات نهاية الخدمة عن الفترة المؤقتة</t>
  </si>
  <si>
    <t>الإجازة الدراسية، الإجازة دون راتب، إجازة الأمومة، وإجازة الحج</t>
  </si>
  <si>
    <t xml:space="preserve">قائمة محتويات الملف التحضيري لمسح إحصائي </t>
  </si>
  <si>
    <t>الباب الأول: تحديد الاحتياجات</t>
  </si>
  <si>
    <r>
      <t xml:space="preserve">نموذج </t>
    </r>
    <r>
      <rPr>
        <sz val="11"/>
        <color indexed="8"/>
        <rFont val="Times New Roman"/>
        <family val="1"/>
      </rPr>
      <t xml:space="preserve">Log frame </t>
    </r>
  </si>
  <si>
    <t>1. التحقق من الاحتياجات لتلك الإحصاءات (يتم إعداده لمرة واحده فقط لمرة واحدة )</t>
  </si>
  <si>
    <t xml:space="preserve">قائمة تحتوي على ورش العمل الخاصة بحوار المنتجين والمستخدمين، لقاءات، ورش عمل، محاضر اجتماعات تحضيرية، لقاء عصف ذهني، اجتماعات لتحديد الأهداف مع الشركاء والمؤشرات المطلوبة، .... </t>
  </si>
  <si>
    <t xml:space="preserve">2.  مراجعة الأدبيات </t>
  </si>
  <si>
    <t>قائمة المراجع الأدبية وما هي أبرز نتائج تلك المراجعات، بالإضافة لملخص حول تقرير التقييم الذي يحتوي على نقاط القوة والضعف والدروس المستفادة إذا كان هناك دورات سابقة للمسح</t>
  </si>
  <si>
    <t xml:space="preserve">3. أهداف المسح </t>
  </si>
  <si>
    <t>قائمة أهداف المسح</t>
  </si>
  <si>
    <t xml:space="preserve">4. المفاهيم والمصطلحات </t>
  </si>
  <si>
    <t xml:space="preserve">5. اللجنة الفنية </t>
  </si>
  <si>
    <t>نموذج تشكيل لجنه فنية: قائمة بأعضاء اللجنة الفنية معتمدة من رئيسة الجهاز</t>
  </si>
  <si>
    <t>6. الموازنة</t>
  </si>
  <si>
    <t>نموذج إعتماد موازنة حسب الأصول</t>
  </si>
  <si>
    <t xml:space="preserve">7. الخطة الإعلامية </t>
  </si>
  <si>
    <t>الباب الثاني: التصميم</t>
  </si>
  <si>
    <t xml:space="preserve">8.  خطة الجدولة </t>
  </si>
  <si>
    <t>قائمة المؤشرات، الجداول الصماء، خطة النشر</t>
  </si>
  <si>
    <r>
      <t>9. المنهجية</t>
    </r>
    <r>
      <rPr>
        <sz val="11"/>
        <color indexed="8"/>
        <rFont val="Times New Roman"/>
        <family val="1"/>
      </rPr>
      <t xml:space="preserve"> </t>
    </r>
  </si>
  <si>
    <t>كافة بنود المنهجية من الإطار، والعينة، والبرامج المستخدمة في العمليات الإحصائية والمعالجة، ...</t>
  </si>
  <si>
    <t xml:space="preserve">10. الجدول الزمني </t>
  </si>
  <si>
    <t>الباب الثالث: البناء</t>
  </si>
  <si>
    <t xml:space="preserve">11. الاستمارة </t>
  </si>
  <si>
    <t>اعتماد الاستمارة في كل دورة تنفذ وان لم تعدل وعرضها على قسم الترميز لاعتماد خانات الترميز الخاصة بالتصنيفات وكتيبات الترميز في الاستمارة</t>
  </si>
  <si>
    <t xml:space="preserve">12. أداة جمع البيانات </t>
  </si>
  <si>
    <r>
      <t xml:space="preserve">شرح عن آلية الجمع أو استخدام الأجهزة اللوحية وشرح آلية الإستخدام وآلية الفحص والتدقيق وتنزيل البرنامج ونقل البيانات (معتمد من </t>
    </r>
    <r>
      <rPr>
        <sz val="11"/>
        <color rgb="FF000000"/>
        <rFont val="Times New Roman"/>
        <family val="1"/>
      </rPr>
      <t>ISD</t>
    </r>
    <r>
      <rPr>
        <sz val="11"/>
        <color rgb="FF000000"/>
        <rFont val="Simplified Arabic"/>
        <family val="1"/>
      </rPr>
      <t xml:space="preserve">) </t>
    </r>
    <r>
      <rPr>
        <b/>
        <sz val="11"/>
        <color rgb="FF000000"/>
        <rFont val="Simplified Arabic"/>
        <family val="1"/>
      </rPr>
      <t>(إرفاق نموذج تصميم برنامج ادخال وإعتماده)</t>
    </r>
  </si>
  <si>
    <t xml:space="preserve">13. التصنيفات وكتيبات الترميز المستخدمة </t>
  </si>
  <si>
    <t>مراسلة دائرة المعايير والمنهجيات لاعتماد نسخ التصنيفات المستخدمة في المسح</t>
  </si>
  <si>
    <t xml:space="preserve">14. كتيب التدريب </t>
  </si>
  <si>
    <t xml:space="preserve">15. إعادة استخدام أو بناء عناصر النشر </t>
  </si>
  <si>
    <t>منشورات ورقية تقليدية، خدمات الويب، مخرجات البيانات المفتوحة، الإحصاءات الجغرافية والمكانية والخرائط، والوصول إلى البيانات الفردية الجزئية (microdata)</t>
  </si>
  <si>
    <t xml:space="preserve">16. قائمة المدربين </t>
  </si>
  <si>
    <t>قائمة المدربين المعتمدة من الإدارة العامة للتدريب الإحصائي حسب الأصول</t>
  </si>
  <si>
    <t xml:space="preserve">17. قواعد التدقيق الآلي والمكتبي </t>
  </si>
  <si>
    <t xml:space="preserve">18. تقرير التجربة القبلية </t>
  </si>
  <si>
    <t>النشاط</t>
  </si>
  <si>
    <t>1: ينطبق
2: لا ينطبق</t>
  </si>
  <si>
    <t xml:space="preserve">تاريخ البداية </t>
  </si>
  <si>
    <t>تاريخ الإنتهاء</t>
  </si>
  <si>
    <r>
      <t>1 -</t>
    </r>
    <r>
      <rPr>
        <b/>
        <sz val="7"/>
        <color indexed="8"/>
        <rFont val="Times New Roman"/>
        <family val="1"/>
      </rPr>
      <t xml:space="preserve">   </t>
    </r>
    <r>
      <rPr>
        <b/>
        <sz val="11"/>
        <color indexed="8"/>
        <rFont val="Simplified Arabic"/>
        <family val="1"/>
      </rPr>
      <t>3 تحديد الاحتياجات + التصميم + البناء (إعداد الملف التحضيري)</t>
    </r>
  </si>
  <si>
    <r>
      <t>4-</t>
    </r>
    <r>
      <rPr>
        <b/>
        <sz val="7"/>
        <color indexed="8"/>
        <rFont val="Times New Roman"/>
        <family val="1"/>
      </rPr>
      <t>  </t>
    </r>
    <r>
      <rPr>
        <b/>
        <sz val="11"/>
        <color indexed="8"/>
        <rFont val="Simplified Arabic"/>
        <family val="1"/>
      </rPr>
      <t>جمع البيانات</t>
    </r>
  </si>
  <si>
    <r>
      <t>·</t>
    </r>
    <r>
      <rPr>
        <sz val="7"/>
        <color indexed="8"/>
        <rFont val="Times New Roman"/>
        <family val="1"/>
      </rPr>
      <t xml:space="preserve">  </t>
    </r>
    <r>
      <rPr>
        <sz val="11"/>
        <color indexed="8"/>
        <rFont val="Simplified Arabic"/>
        <family val="1"/>
      </rPr>
      <t xml:space="preserve">تحديد وتحديث وبناء الإطار </t>
    </r>
  </si>
  <si>
    <r>
      <t>·</t>
    </r>
    <r>
      <rPr>
        <sz val="7"/>
        <color indexed="8"/>
        <rFont val="Times New Roman"/>
        <family val="1"/>
      </rPr>
      <t xml:space="preserve">   </t>
    </r>
    <r>
      <rPr>
        <sz val="11"/>
        <color indexed="8"/>
        <rFont val="Simplified Arabic"/>
        <family val="1"/>
      </rPr>
      <t>إختيار وتصميم العينة</t>
    </r>
  </si>
  <si>
    <r>
      <t>·</t>
    </r>
    <r>
      <rPr>
        <sz val="7"/>
        <color indexed="8"/>
        <rFont val="Times New Roman"/>
        <family val="1"/>
      </rPr>
      <t>  </t>
    </r>
    <r>
      <rPr>
        <sz val="11"/>
        <color indexed="8"/>
        <rFont val="Simplified Arabic"/>
        <family val="1"/>
      </rPr>
      <t>توثيق ملف العينة</t>
    </r>
  </si>
  <si>
    <r>
      <t>·</t>
    </r>
    <r>
      <rPr>
        <sz val="7"/>
        <color indexed="8"/>
        <rFont val="Times New Roman"/>
        <family val="1"/>
      </rPr>
      <t>  </t>
    </r>
    <r>
      <rPr>
        <sz val="11"/>
        <color indexed="8"/>
        <rFont val="Simplified Arabic"/>
        <family val="1"/>
      </rPr>
      <t>تدريب فريق جمع البيانات</t>
    </r>
  </si>
  <si>
    <r>
      <t>·</t>
    </r>
    <r>
      <rPr>
        <sz val="7"/>
        <color indexed="8"/>
        <rFont val="Times New Roman"/>
        <family val="1"/>
      </rPr>
      <t xml:space="preserve">  </t>
    </r>
    <r>
      <rPr>
        <sz val="11"/>
        <color indexed="8"/>
        <rFont val="Simplified Arabic"/>
        <family val="1"/>
      </rPr>
      <t>إعداد أدوات جمع البيانات (تشمل الخرائط)</t>
    </r>
  </si>
  <si>
    <r>
      <t>·</t>
    </r>
    <r>
      <rPr>
        <sz val="7"/>
        <color indexed="8"/>
        <rFont val="Times New Roman"/>
        <family val="1"/>
      </rPr>
      <t xml:space="preserve">  </t>
    </r>
    <r>
      <rPr>
        <sz val="11"/>
        <color indexed="8"/>
        <rFont val="Simplified Arabic"/>
        <family val="1"/>
      </rPr>
      <t>جمع البيانات ميدانياً (تشمل اليوم الأول لجمع البيانات حتى أخر يوم)</t>
    </r>
  </si>
  <si>
    <r>
      <t xml:space="preserve">· </t>
    </r>
    <r>
      <rPr>
        <sz val="7"/>
        <color indexed="8"/>
        <rFont val="Times New Roman"/>
        <family val="1"/>
      </rPr>
      <t xml:space="preserve"> </t>
    </r>
    <r>
      <rPr>
        <sz val="11"/>
        <color indexed="8"/>
        <rFont val="Simplified Arabic"/>
        <family val="1"/>
      </rPr>
      <t>حفظ البيانات وتخزينها</t>
    </r>
  </si>
  <si>
    <r>
      <t>5-</t>
    </r>
    <r>
      <rPr>
        <b/>
        <sz val="7"/>
        <color indexed="8"/>
        <rFont val="Times New Roman"/>
        <family val="1"/>
      </rPr>
      <t xml:space="preserve">  </t>
    </r>
    <r>
      <rPr>
        <b/>
        <sz val="11"/>
        <color indexed="8"/>
        <rFont val="Simplified Arabic"/>
        <family val="1"/>
      </rPr>
      <t>معالجة البيانات</t>
    </r>
  </si>
  <si>
    <r>
      <t>·</t>
    </r>
    <r>
      <rPr>
        <sz val="7"/>
        <color indexed="8"/>
        <rFont val="Times New Roman"/>
        <family val="1"/>
      </rPr>
      <t>  </t>
    </r>
    <r>
      <rPr>
        <sz val="11"/>
        <color indexed="8"/>
        <rFont val="Simplified Arabic"/>
        <family val="1"/>
      </rPr>
      <t>التصنيف والترميز</t>
    </r>
  </si>
  <si>
    <r>
      <t>·</t>
    </r>
    <r>
      <rPr>
        <sz val="7"/>
        <color indexed="8"/>
        <rFont val="Times New Roman"/>
        <family val="1"/>
      </rPr>
      <t>  </t>
    </r>
    <r>
      <rPr>
        <sz val="11"/>
        <color indexed="8"/>
        <rFont val="Simplified Arabic"/>
        <family val="1"/>
      </rPr>
      <t>الإدخال</t>
    </r>
  </si>
  <si>
    <r>
      <t>·</t>
    </r>
    <r>
      <rPr>
        <sz val="7"/>
        <color indexed="8"/>
        <rFont val="Times New Roman"/>
        <family val="1"/>
      </rPr>
      <t>  </t>
    </r>
    <r>
      <rPr>
        <sz val="11"/>
        <color indexed="8"/>
        <rFont val="Simplified Arabic"/>
        <family val="1"/>
      </rPr>
      <t xml:space="preserve">الملف النهائي للبيانات الخام </t>
    </r>
  </si>
  <si>
    <r>
      <t>·</t>
    </r>
    <r>
      <rPr>
        <sz val="7"/>
        <color indexed="8"/>
        <rFont val="Times New Roman"/>
        <family val="1"/>
      </rPr>
      <t xml:space="preserve">  </t>
    </r>
    <r>
      <rPr>
        <sz val="11"/>
        <color indexed="8"/>
        <rFont val="Simplified Arabic"/>
        <family val="1"/>
      </rPr>
      <t>حساب الأوزان</t>
    </r>
  </si>
  <si>
    <r>
      <t>·</t>
    </r>
    <r>
      <rPr>
        <sz val="7"/>
        <color indexed="8"/>
        <rFont val="Times New Roman"/>
        <family val="1"/>
      </rPr>
      <t xml:space="preserve">  </t>
    </r>
    <r>
      <rPr>
        <sz val="11"/>
        <color indexed="8"/>
        <rFont val="Simplified Arabic"/>
        <family val="1"/>
      </rPr>
      <t>ملف البيانات المؤهل</t>
    </r>
  </si>
  <si>
    <r>
      <t>6-</t>
    </r>
    <r>
      <rPr>
        <b/>
        <sz val="7"/>
        <color indexed="8"/>
        <rFont val="Times New Roman"/>
        <family val="1"/>
      </rPr>
      <t>  </t>
    </r>
    <r>
      <rPr>
        <b/>
        <sz val="11"/>
        <color indexed="8"/>
        <rFont val="Simplified Arabic"/>
        <family val="1"/>
      </rPr>
      <t>التحليل (إعداد المخرج الإحصائي)</t>
    </r>
  </si>
  <si>
    <r>
      <t>·</t>
    </r>
    <r>
      <rPr>
        <sz val="7"/>
        <color indexed="8"/>
        <rFont val="Times New Roman"/>
        <family val="1"/>
      </rPr>
      <t xml:space="preserve">  </t>
    </r>
    <r>
      <rPr>
        <sz val="11"/>
        <color indexed="8"/>
        <rFont val="Simplified Arabic"/>
        <family val="1"/>
      </rPr>
      <t>استخراج الجداول</t>
    </r>
  </si>
  <si>
    <r>
      <t>·</t>
    </r>
    <r>
      <rPr>
        <sz val="7"/>
        <color indexed="8"/>
        <rFont val="Times New Roman"/>
        <family val="1"/>
      </rPr>
      <t xml:space="preserve">  </t>
    </r>
    <r>
      <rPr>
        <sz val="11"/>
        <color indexed="8"/>
        <rFont val="Simplified Arabic"/>
        <family val="1"/>
      </rPr>
      <t>إعداد فصل الجودة (يشمل التحقق من صحة المخرجات + فحص النتائج مع الدورات السابقة + فحص النتائج مع تقارير ذو علاقة ومقارنتها + جدول حساب التباين)</t>
    </r>
  </si>
  <si>
    <r>
      <t>·</t>
    </r>
    <r>
      <rPr>
        <sz val="7"/>
        <color indexed="8"/>
        <rFont val="Times New Roman"/>
        <family val="1"/>
      </rPr>
      <t xml:space="preserve">   </t>
    </r>
    <r>
      <rPr>
        <sz val="11"/>
        <color indexed="8"/>
        <rFont val="Simplified Arabic"/>
        <family val="1"/>
      </rPr>
      <t>إعداد التقرير النهائي</t>
    </r>
  </si>
  <si>
    <r>
      <t>·</t>
    </r>
    <r>
      <rPr>
        <sz val="7"/>
        <color indexed="8"/>
        <rFont val="Times New Roman"/>
        <family val="1"/>
      </rPr>
      <t>  </t>
    </r>
    <r>
      <rPr>
        <sz val="11"/>
        <color indexed="8"/>
        <rFont val="Simplified Arabic"/>
        <family val="1"/>
      </rPr>
      <t>طباعة التقرير وتصميمه</t>
    </r>
  </si>
  <si>
    <r>
      <t>7-</t>
    </r>
    <r>
      <rPr>
        <b/>
        <sz val="7"/>
        <color indexed="8"/>
        <rFont val="Times New Roman"/>
        <family val="1"/>
      </rPr>
      <t xml:space="preserve">  </t>
    </r>
    <r>
      <rPr>
        <b/>
        <sz val="11"/>
        <color indexed="8"/>
        <rFont val="Simplified Arabic"/>
        <family val="1"/>
      </rPr>
      <t>النشر</t>
    </r>
  </si>
  <si>
    <r>
      <t>·</t>
    </r>
    <r>
      <rPr>
        <sz val="7"/>
        <color indexed="8"/>
        <rFont val="Times New Roman"/>
        <family val="1"/>
      </rPr>
      <t xml:space="preserve">  </t>
    </r>
    <r>
      <rPr>
        <sz val="11"/>
        <color indexed="8"/>
        <rFont val="Simplified Arabic"/>
        <family val="1"/>
      </rPr>
      <t xml:space="preserve">إعداد جداول </t>
    </r>
    <r>
      <rPr>
        <sz val="11"/>
        <color indexed="8"/>
        <rFont val="Times New Roman"/>
        <family val="1"/>
      </rPr>
      <t>HTML</t>
    </r>
    <r>
      <rPr>
        <sz val="11"/>
        <color indexed="8"/>
        <rFont val="Simplified Arabic"/>
        <family val="1"/>
      </rPr>
      <t xml:space="preserve"> + البيان الصحفي + أي متطلبات للمستخدمين من إستمارات ذات علاقة أو نصوص خاصة أو أي روابط على الصفحة</t>
    </r>
  </si>
  <si>
    <r>
      <t>·</t>
    </r>
    <r>
      <rPr>
        <sz val="7"/>
        <color indexed="8"/>
        <rFont val="Times New Roman"/>
        <family val="1"/>
      </rPr>
      <t xml:space="preserve">  </t>
    </r>
    <r>
      <rPr>
        <sz val="11"/>
        <color indexed="8"/>
        <rFont val="Simplified Arabic"/>
        <family val="1"/>
      </rPr>
      <t xml:space="preserve">نشر التقرير  </t>
    </r>
  </si>
  <si>
    <r>
      <t xml:space="preserve">· </t>
    </r>
    <r>
      <rPr>
        <sz val="7"/>
        <color indexed="8"/>
        <rFont val="Times New Roman"/>
        <family val="1"/>
      </rPr>
      <t xml:space="preserve"> </t>
    </r>
    <r>
      <rPr>
        <sz val="11"/>
        <color indexed="8"/>
        <rFont val="Simplified Arabic"/>
        <family val="1"/>
      </rPr>
      <t xml:space="preserve">إعداد ملف التأهيل بالكامل وإعداد </t>
    </r>
    <r>
      <rPr>
        <sz val="11"/>
        <color indexed="8"/>
        <rFont val="Times New Roman"/>
        <family val="1"/>
      </rPr>
      <t>ADP</t>
    </r>
  </si>
  <si>
    <r>
      <t>8-</t>
    </r>
    <r>
      <rPr>
        <b/>
        <sz val="7"/>
        <color indexed="8"/>
        <rFont val="Times New Roman"/>
        <family val="1"/>
      </rPr>
      <t xml:space="preserve">  </t>
    </r>
    <r>
      <rPr>
        <b/>
        <sz val="11"/>
        <color indexed="8"/>
        <rFont val="Simplified Arabic"/>
        <family val="1"/>
      </rPr>
      <t xml:space="preserve">التقييم </t>
    </r>
  </si>
  <si>
    <r>
      <t>·</t>
    </r>
    <r>
      <rPr>
        <sz val="7"/>
        <color indexed="8"/>
        <rFont val="Times New Roman"/>
        <family val="1"/>
      </rPr>
      <t xml:space="preserve">  </t>
    </r>
    <r>
      <rPr>
        <sz val="11"/>
        <color indexed="8"/>
        <rFont val="Simplified Arabic"/>
        <family val="1"/>
      </rPr>
      <t>إعداد ملف إغلاق مسح (يحتوي على التقارير الميدانية والإدخال + الإستمارة+ تقارير الجودة + ملف البيانات + التقرير الإداري والمالي (الموازنة).......) وتقرير نقاط القوة والضعف والدروس المستفادة للتطوير......)</t>
    </r>
  </si>
  <si>
    <t>QF-16-22</t>
  </si>
  <si>
    <t>قائمة مهام النموذج المعياري لتخطيط وتنفيذ مشروع إحصائي GSBPM 5.1</t>
  </si>
  <si>
    <t>العناوين المرقمة من 1 إلى 7 هي أبعاد جودة البيانات.</t>
  </si>
  <si>
    <t>المرحلة الرئيسية</t>
  </si>
  <si>
    <t>العملية الفرعية</t>
  </si>
  <si>
    <t>الجهة المسؤولة</t>
  </si>
  <si>
    <t>مدى التحقق
1. لم يتحقق
2. تحقق جزئياً
3. تحقق بالكامل 
9. لا ينطبق</t>
  </si>
  <si>
    <t>وصف الإنجاز</t>
  </si>
  <si>
    <t>ملاحظات دائرة الجودة</t>
  </si>
  <si>
    <t>فرص التحسين والتطوير</t>
  </si>
  <si>
    <t>1. 
الصلة بالواقع</t>
  </si>
  <si>
    <t>2. الدقة</t>
  </si>
  <si>
    <t>3. 
الوقتية والإنتظام</t>
  </si>
  <si>
    <t>4.
إمكانية الوصول والوضوح</t>
  </si>
  <si>
    <t>5.
 القابلية للمقارنة</t>
  </si>
  <si>
    <t>6. الإتساق</t>
  </si>
  <si>
    <t>7. الإكتمال</t>
  </si>
  <si>
    <t>1. تحديد الاحتياجات</t>
  </si>
  <si>
    <t>1/1. تحديد الاحتياجات</t>
  </si>
  <si>
    <t>التحقق من الاحتياج للإحصاءات</t>
  </si>
  <si>
    <t>التحقق من ماهية الإحصاءات المطلوبة وما هو مطلوب من هذه الإحصاءات</t>
  </si>
  <si>
    <t>الدائرة المعنية</t>
  </si>
  <si>
    <t>X</t>
  </si>
  <si>
    <t>2/1. التشاور وتأكيد الاحتياجات</t>
  </si>
  <si>
    <t>الدائرة المعنية (بالإستعانة بالعلاقات العامة)</t>
  </si>
  <si>
    <t>3/1. تحديد أهداف المخرجات</t>
  </si>
  <si>
    <t>4/1. تحديد المفاهيم</t>
  </si>
  <si>
    <t>الدائرة المعنية ودائرة المنهجيات</t>
  </si>
  <si>
    <t>5/1. التحقق من توفر البيانات</t>
  </si>
  <si>
    <t>6/1. إعداد وتقديم حالة عمل</t>
  </si>
  <si>
    <t>رئيسة الجهاز والوكيل المساعد للشؤون الإحصائية</t>
  </si>
  <si>
    <t>اللجنة الفنية والدائرة المعنية</t>
  </si>
  <si>
    <t>اللجنة الفنية(بالاستعانة بالعلاقات العامة)</t>
  </si>
  <si>
    <t>اللجنة الفنية</t>
  </si>
  <si>
    <t>الإدارة العليا</t>
  </si>
  <si>
    <t>2. التصميم</t>
  </si>
  <si>
    <t>1/2. تصميم المخرجات</t>
  </si>
  <si>
    <t>2/2. تصميم وصف المتغيرات</t>
  </si>
  <si>
    <t>3/2. تصميم منهجية جمع البيانات</t>
  </si>
  <si>
    <t>اللجنة الفنية ودائرة العينات وأطر المعاينة)</t>
  </si>
  <si>
    <t>4/2. تصميم الإطار والعينة</t>
  </si>
  <si>
    <t>اللجنة الفنية والعينات وأطر المعاينة</t>
  </si>
  <si>
    <t>5/2. تصميم منهجية المعالجة والتحليل</t>
  </si>
  <si>
    <t>6/2. تصميم نظم الإنتاج وسير العمل</t>
  </si>
  <si>
    <t>إعداد جدول زمني مفصل لتنفيذ المسح مع توثيق تواريخ إنجاز المهام</t>
  </si>
  <si>
    <t>اللجنة الفنية (بالاستعانة بالعمل الميداني وأنظمة المعلومات)</t>
  </si>
  <si>
    <t>3. البناء</t>
  </si>
  <si>
    <t>1/3. إعادة استخدام أو بناء أدوات الجمع</t>
  </si>
  <si>
    <t>2/3. إعادة استخدام أو بناء عناصر المعالجة والتحليل</t>
  </si>
  <si>
    <t>أنظمة المعلومات</t>
  </si>
  <si>
    <t>اللجنة الفنية وأنظمة المعلومات</t>
  </si>
  <si>
    <t>3/3. إعادة استخدام أو بناء عناصر النشر</t>
  </si>
  <si>
    <t>أنظمة المعلومات والجهات ذات العلاقة</t>
  </si>
  <si>
    <t>4/3. تهيئة سير العمل</t>
  </si>
  <si>
    <t>5/3. اختبار نظم الإنتاج</t>
  </si>
  <si>
    <t>مدير المشروع ومعالجة البيانات</t>
  </si>
  <si>
    <t>6/3. اختبار العمليات الاحصائية</t>
  </si>
  <si>
    <t>فحص أداة جمع البيانات</t>
  </si>
  <si>
    <t>اللجنة الفنية والعمل الميداني وأنظمة المعلومات</t>
  </si>
  <si>
    <t>7/3. الانتهاء من نظم الإنتاج</t>
  </si>
  <si>
    <t>اللجنة الفنية والإدارة العامة للتدريب الإحصائي</t>
  </si>
  <si>
    <t>4. الجمع</t>
  </si>
  <si>
    <t>1/4. إنشاء الإطار واختيار العينة</t>
  </si>
  <si>
    <t>بناء الإطار وسحب العينة</t>
  </si>
  <si>
    <t>تحديث الإطار</t>
  </si>
  <si>
    <t>2/4. الإعداد للجمع</t>
  </si>
  <si>
    <t>إعداد منهجية جمع البيانات</t>
  </si>
  <si>
    <t>اللجنة الفنية والعمل الميداني وانظمة المعلومات</t>
  </si>
  <si>
    <t>تدريب الباحثين</t>
  </si>
  <si>
    <t>3/4. بدء الجمع</t>
  </si>
  <si>
    <t>اللجنة الفنية والعمل الميداني</t>
  </si>
  <si>
    <t>توثيق الزيارة (Paradata)</t>
  </si>
  <si>
    <t>4/4. الانتهاء من الجمع</t>
  </si>
  <si>
    <t>5. المعالجة</t>
  </si>
  <si>
    <t>1/5. دمج البيانات</t>
  </si>
  <si>
    <t>2/5. التصنيف والترميز</t>
  </si>
  <si>
    <t>تصنيف وترميز البيانات</t>
  </si>
  <si>
    <t>تحويل الإجابات النصية إلى رموز رقمية حسب أنظمة التصنيفات الإحصائية لتسهيل تجميع البيانات ومعالجتها</t>
  </si>
  <si>
    <t>اللجنة الفنية وانظمة المعلومات والعمل الميداني والمنهجيات</t>
  </si>
  <si>
    <t>3/5. المراجعة والتحقق</t>
  </si>
  <si>
    <t>التحقق من صحة البيانات</t>
  </si>
  <si>
    <t>تدقيق ملف البيانات للتأكد من مراعاة قواعد التدقيق المعتمدة في المنهجية، وتنظيف البيانات وسحب كشوف الأخطاء والتناقضات: مثل القيم الشاذة، والاسئلة غير المستوفاة، وأخطاء الترميز.  بالإضافة إلى إدخال ومعالجة بيانات إعادة المقابلة</t>
  </si>
  <si>
    <t>4/5. التحرير والإسناد</t>
  </si>
  <si>
    <t>مدير المشروع والعينات وأطر المعاينة</t>
  </si>
  <si>
    <t>مدير المشروع والعينات وأطر المعاينة والمنهجيات</t>
  </si>
  <si>
    <t>5/5. اشتقاق متغيرات ووحدات جديدة</t>
  </si>
  <si>
    <t>اشتقاق متغيرات جديدة من خلال تطبيق صيغة حسابية او أكثر للمتغيرات الموجودة بالفعل في ملف البيانات</t>
  </si>
  <si>
    <t>6/5. حساب الاوزان</t>
  </si>
  <si>
    <t>7/5. حساب المجاميع</t>
  </si>
  <si>
    <t>تجميع البيانات والمجاميع من البيانات على المستوى الجزئي</t>
  </si>
  <si>
    <t>8/5. انهاء ملف البيانات</t>
  </si>
  <si>
    <t>تجميع النتائج بملف واحد ليستخدم كمدخل لمرحلة التحليل</t>
  </si>
  <si>
    <t>6. التحليل</t>
  </si>
  <si>
    <t>1/6. إعداد مسودة المخرجات</t>
  </si>
  <si>
    <t>تحويل البيانات إلى مخرجات إحصائية</t>
  </si>
  <si>
    <t>اللجنة الفنية ودائرة الجودة</t>
  </si>
  <si>
    <t>2/6. التحقق من صحة المخرجات</t>
  </si>
  <si>
    <t>التحقق من صحة المخرجات</t>
  </si>
  <si>
    <t>3/6. تفسير وشرح المخرجات</t>
  </si>
  <si>
    <t>اللجنة الفنية والعينات وأطر المعاينة والجودة</t>
  </si>
  <si>
    <t>4/6. تطبيق مراقبة الإفصاح عن البيانات (الضوابط الإحصائية/معايير السرية)</t>
  </si>
  <si>
    <t>التحقق من مراعاة معايير سرية البيانات</t>
  </si>
  <si>
    <t>اللجنة الفنية والمنهجيات وأنظمة المعلومات</t>
  </si>
  <si>
    <t>5/6. المخرجات النهائية</t>
  </si>
  <si>
    <t>7. النشر</t>
  </si>
  <si>
    <t>1/7. تحديث أنظمة المخرجات</t>
  </si>
  <si>
    <t>اللجنة الفنية و المنهجيات وأنظمة المعلومات</t>
  </si>
  <si>
    <t>2/7. إنتاج المخرجات للنشر</t>
  </si>
  <si>
    <t>3/7. إدارة نشر المخرجات</t>
  </si>
  <si>
    <t>اللجنة الفنية والعلاقات العامة</t>
  </si>
  <si>
    <t>4/7. الترويج لنشر المخرجات</t>
  </si>
  <si>
    <t>5/7. إدارة دعم المستخدمين (خدمات الجمهور)</t>
  </si>
  <si>
    <t>8. التقييم</t>
  </si>
  <si>
    <t>1/8. مدخلات التقييم</t>
  </si>
  <si>
    <t>2/8. إجراء التقييم</t>
  </si>
  <si>
    <t>3/8. اعتماد خطة العمل</t>
  </si>
  <si>
    <t>ضمان أن تشمل الخطة النظر في آلية معينة لرصد تأثير الإجراءات المطبقة، والتي بدورها توفر مدخلات لتقييم الدورات اللاحقة.  حيث يتم إعداد تقرير نتائج التقييم بما يشمل نقاط القوة والضعف والقرارات التي اتخذت والخطة المستقبلية للدورة اللاحقة.</t>
  </si>
  <si>
    <t>الدليل الخاص بالنموذج المعياري لتخطيط وتنفيذ مشروع احصائي GSBPM 5.1</t>
  </si>
  <si>
    <t>WI-16-10</t>
  </si>
  <si>
    <t xml:space="preserve">قائمة مهام النموذج المعياري لتخطيط وتنفيذ مشروع إحصائي GSBPM 5.1 </t>
  </si>
  <si>
    <t>الرابط</t>
  </si>
  <si>
    <t>https://www.pcbs.gov.ps/iso/01-Procedures/QP-03-CorPrevPr.docx</t>
  </si>
  <si>
    <t>https://www.pcbs.gov.ps/iso/01-Procedures/QP-04-InternalAuditPr.docx</t>
  </si>
  <si>
    <t>https://www.pcbs.gov.ps/iso/01-Procedures/QP-05-DocDevPr.docx</t>
  </si>
  <si>
    <t>https://www.pcbs.gov.ps/iso/01-Procedures/QP-06-AnnualPlanPr.docx</t>
  </si>
  <si>
    <t>https://www.pcbs.gov.ps/iso/01-Procedures/QP-08-QuaGoalsRealPr.docx</t>
  </si>
  <si>
    <t>https://www.pcbs.gov.ps/iso/01-Procedures/QP-12-TrainingPr.docx</t>
  </si>
  <si>
    <t>https://www.pcbs.gov.ps/iso/01-Procedures/QP-13-AdminComms.docx</t>
  </si>
  <si>
    <t>إجراء خدمات الجمهور</t>
  </si>
  <si>
    <t>https://www.pcbs.gov.ps/iso/01-Procedures/QP-14-UsersServPr.docx</t>
  </si>
  <si>
    <t>https://www.pcbs.gov.ps/iso/01-Procedures/QP-16-StaticalSurvey.docx</t>
  </si>
  <si>
    <t>https://www.pcbs.gov.ps/iso/01-Procedures/QP-17-PermEmplAssign.docx</t>
  </si>
  <si>
    <t>https://www.pcbs.gov.ps/iso/01-Procedures/QP-18-EmployeeResignation.docx</t>
  </si>
  <si>
    <t>https://www.pcbs.gov.ps/iso/01-Procedures/QP-19-AnnuPerfAppraisal.docx</t>
  </si>
  <si>
    <t>https://www.pcbs.gov.ps/iso/01-Procedures/QP-21-TechnComms.docx</t>
  </si>
  <si>
    <t>https://www.pcbs.gov.ps/iso/01-Procedures/QP-22-AdminRecoedsSurvPr.docx</t>
  </si>
  <si>
    <t>https://www.pcbs.gov.ps/iso/01-Procedures/QP-26-CompMaintPr.docx</t>
  </si>
  <si>
    <t>https://www.pcbs.gov.ps/iso/01-Procedures/QP-27-ProgDevelopPr.docx</t>
  </si>
  <si>
    <t>https://www.pcbs.gov.ps/iso/01-Procedures/QP-29-InternetPr.docx</t>
  </si>
  <si>
    <t>https://www.pcbs.gov.ps/iso/01-Procedures/QP-30-PurchContPr.docx</t>
  </si>
  <si>
    <t>https://www.pcbs.gov.ps/iso/01-Procedures/QP-31-QualApprSuppPr.docx</t>
  </si>
  <si>
    <t>https://www.pcbs.gov.ps/iso/01-Procedures/QP-32-StorContPr.docx</t>
  </si>
  <si>
    <t>https://www.pcbs.gov.ps/iso/01-Procedures/QP-34-PermEmplFile.docx</t>
  </si>
  <si>
    <t>https://www.pcbs.gov.ps/iso/01-Procedures/QP-35-TempEmplFile.docx</t>
  </si>
  <si>
    <t>الخطة التنفيذية للعام 2010</t>
  </si>
  <si>
    <t>https://www.pcbs.gov.ps/iso/02-RelatedDocs/01-CommPlan2010.pdf</t>
  </si>
  <si>
    <t>الخطة التنفيذية المعدلة للعام 2010</t>
  </si>
  <si>
    <t>https://www.pcbs.gov.ps/iso/02-RelatedDocs/02-CommPlan2010-Modified.pdf</t>
  </si>
  <si>
    <t>تعميم رقم 3/2011 من رئيس الجهاز بخصوص الاستعداد لزيارة التدقيق الخارجي</t>
  </si>
  <si>
    <t>https://www.pcbs.gov.ps/iso/02-RelatedDocs/2011-01-Survel1Prep-Pres.pdf</t>
  </si>
  <si>
    <t>تعميم رقم 5/2011 من رئيس الجهاز بخصوص نتائج التدقيق الخارجي</t>
  </si>
  <si>
    <t>https://www.pcbs.gov.ps/iso/02-RelatedDocs/2011-02-SurvelThanks-Pres.pdf</t>
  </si>
  <si>
    <t>تعميم رقم 04/2010 سياسة واهداف الجودة / جميع الموظفين</t>
  </si>
  <si>
    <t>https://www.pcbs.gov.ps/iso/02-RelatedDocs/Cancelled-circular2010-06-14-b.pdf</t>
  </si>
  <si>
    <t>مذكرة داخلية رقم 24/2010 / للمدراء العامين</t>
  </si>
  <si>
    <t>https://www.pcbs.gov.ps/iso/02-RelatedDocs/circular2010-03-02.pdf</t>
  </si>
  <si>
    <t>البدء بالتطبيق التجريبي لاجرءات نظام ادارة الجودة (الايزو)</t>
  </si>
  <si>
    <t>https://www.pcbs.gov.ps/iso/02-RelatedDocs/circular2010-04-25.pdf</t>
  </si>
  <si>
    <t>فحص تطبيق اجراءات الايزو تمهيدا للتدقيق الداخلي</t>
  </si>
  <si>
    <t>https://www.pcbs.gov.ps/iso/02-RelatedDocs/Circular2010-05-23.pdf</t>
  </si>
  <si>
    <t>تعميم رقم 03/2010 رسالة الجهاز /جميع الموظفين</t>
  </si>
  <si>
    <t>https://www.pcbs.gov.ps/iso/02-RelatedDocs/circular2010-06-14-a.pdf</t>
  </si>
  <si>
    <t>تعميم رقم 05/2010 تقديم موعد الحصول على شهادة الايزو 9001 /جميع الموظفين</t>
  </si>
  <si>
    <t>https://www.pcbs.gov.ps/iso/02-RelatedDocs/circular2010-06-27.pdf</t>
  </si>
  <si>
    <t>https://www.pcbs.gov.ps/iso/02-RelatedDocs/circular2010-07-08.pdf</t>
  </si>
  <si>
    <t>قرار رقم 29/2010/تفويض صلاحيات بشأن وثائق نظام إدارة الجودة</t>
  </si>
  <si>
    <t>https://www.pcbs.gov.ps/iso/02-RelatedDocs/Circular2010-07-22.pdf</t>
  </si>
  <si>
    <t>تعميم رقم 06/2010 /سياسة واهداف الجودة (الاصدار الثاني)/ جميع الموظفين</t>
  </si>
  <si>
    <t>https://www.pcbs.gov.ps/iso/02-RelatedDocs/Circular2010-07-27.pdf</t>
  </si>
  <si>
    <t>تعميم رقم 06/ 2011/ التدقيق الخارجي على نظام إدارة الجودة "الزيارة الثانية"/ جميع الموظفين</t>
  </si>
  <si>
    <t>https://www.pcbs.gov.ps/iso/02-RelatedDocs/Circular-2011-09-29.pdf</t>
  </si>
  <si>
    <t>تعميم رقم 07/ 2011/ الاستعداد لزيارة التدقيق الخارجي على نظام إدارة الجودة/ جميع الموظفين</t>
  </si>
  <si>
    <t>https://www.pcbs.gov.ps/iso/02-RelatedDocs/Circular-2011-10-16.pdf</t>
  </si>
  <si>
    <t>تعميم رقم 08/ 2011/ التدقيق الخارجي على نظام إدارة الجودة/ جميع الموظفين</t>
  </si>
  <si>
    <t>https://www.pcbs.gov.ps/iso/02-RelatedDocs/Circular-2011-11-23.pdf</t>
  </si>
  <si>
    <t>تعميم رقم 01/ 2012/ الاستعداد لزيارة التدقيق الخارجي على نظام إدارة الجودة/ جميع الموظفين</t>
  </si>
  <si>
    <t>https://www.pcbs.gov.ps/iso/02-RelatedDocs/Circular-2012-03-19.pdf</t>
  </si>
  <si>
    <t>تعميم رقم 02/ 2012/ التدقيق الخارجي على نظام إدارة الجودة/ جميع الموظفين</t>
  </si>
  <si>
    <t>https://www.pcbs.gov.ps/iso/02-RelatedDocs/Circular-2012-03-29.pdf</t>
  </si>
  <si>
    <t>إعلام بقرار الجهاز بخصوص التوقف عن التقدم لتجديد شهادة آيزو 9001</t>
  </si>
  <si>
    <t>https://www.pcbs.gov.ps/iso/02-RelatedDocs/Circular-2013-08-22.pdf</t>
  </si>
  <si>
    <t>تعميم رقم 01/ 2014/ الالتزام بمتطلبات عدم تجديد شهادة ISO:9001 / جميع الموظفين</t>
  </si>
  <si>
    <t>https://www.pcbs.gov.ps/iso/02-RelatedDocs/Circular-2014-02-27.pdf</t>
  </si>
  <si>
    <t>تعميم رقم (3)( 03/2018) جميع الموظفين بشأن الالتزام بإجراءات نظام ادارة الجودة وتطويرها</t>
  </si>
  <si>
    <t>https://www.pcbs.gov.ps/iso/02-RelatedDocs/Circular-2018-02-05.pdf</t>
  </si>
  <si>
    <t>https://www.pcbs.gov.ps/iso/02-RelatedDocs/ISO-MainFile.xlsx</t>
  </si>
  <si>
    <t>https://www.pcbs.gov.ps/iso/02-RelatedDocs/QC-Ar-Policy.pdf</t>
  </si>
  <si>
    <t>https://www.pcbs.gov.ps/iso/02-RelatedDocs/QC-En-Policy.pdf</t>
  </si>
  <si>
    <t>https://www.pcbs.gov.ps/iso/02-RelatedDocs/QF-03-01-NonConformCase.docx</t>
  </si>
  <si>
    <t>https://www.pcbs.gov.ps/iso/02-RelatedDocs/QF-04-03-InternalAuditReport.docx</t>
  </si>
  <si>
    <t>https://www.pcbs.gov.ps/iso/02-RelatedDocs/QF-05-04-ArrowDiagCodList.docx</t>
  </si>
  <si>
    <t>https://www.pcbs.gov.ps/iso/02-RelatedDocs/QF-06-01-TrendsAndActiv.docx</t>
  </si>
  <si>
    <t>مؤشرات الاداء الخاصة بتحقيق اهداف الجودة</t>
  </si>
  <si>
    <t>https://www.pcbs.gov.ps/iso/02-RelatedDocs/QF-08-01-QualGoalForm-All-Approved.pdf</t>
  </si>
  <si>
    <t>https://www.pcbs.gov.ps/iso/02-RelatedDocs/QF-12-01-TrainNeedsForm.docx</t>
  </si>
  <si>
    <t>https://www.pcbs.gov.ps/iso/02-RelatedDocs/QF-12-02-TorTrainCond.docx</t>
  </si>
  <si>
    <t>https://www.pcbs.gov.ps/iso/02-RelatedDocs/QF-12-06-TrainFolowupForm.docx</t>
  </si>
  <si>
    <t>https://www.pcbs.gov.ps/iso/02-RelatedDocs/QF-12-11-NomintateTrainActi.docx</t>
  </si>
  <si>
    <t>https://www.pcbs.gov.ps/iso/02-RelatedDocs/QF-12-14-EvTrainee.docx</t>
  </si>
  <si>
    <t>https://www.pcbs.gov.ps/iso/02-RelatedDocs/QF-12-15-EvTrainer.docx</t>
  </si>
  <si>
    <t>https://www.pcbs.gov.ps/iso/02-RelatedDocs/QF-13-01-AdminCommFinalReport.docx</t>
  </si>
  <si>
    <t>https://www.pcbs.gov.ps/iso/02-RelatedDocs/QF-14-01-AnnualNeedsList.docx</t>
  </si>
  <si>
    <t>https://www.pcbs.gov.ps/iso/02-RelatedDocs/QF-14-02-ServList.docx</t>
  </si>
  <si>
    <t>https://www.pcbs.gov.ps/iso/02-RelatedDocs/QF-14-03-ArabicDataForm.docx</t>
  </si>
  <si>
    <t>https://www.pcbs.gov.ps/iso/02-RelatedDocs/QF-14-04-EnglishDataForm.docx</t>
  </si>
  <si>
    <t>https://www.pcbs.gov.ps/iso/02-RelatedDocs/QF-14-06-DataReqRecord.docx</t>
  </si>
  <si>
    <t>https://www.pcbs.gov.ps/iso/02-RelatedDocs/QF-16-10-TechConfDesForm.docx</t>
  </si>
  <si>
    <t>https://www.pcbs.gov.ps/iso/02-RelatedDocs/QF-16-11-MaterPrintForm.pdf</t>
  </si>
  <si>
    <t>https://www.pcbs.gov.ps/iso/02-RelatedDocs/QF-16-13-ReleasAudForm.docx</t>
  </si>
  <si>
    <t>https://www.pcbs.gov.ps/iso/02-RelatedDocs/QF-16-15-QualifForm.docx</t>
  </si>
  <si>
    <t>https://www.pcbs.gov.ps/iso/02-RelatedDocs/QF-16-16-DocumentationProjs.docx</t>
  </si>
  <si>
    <t>https://www.pcbs.gov.ps/iso/02-RelatedDocs/QF-16-17-SamplDepServiceReq.docx</t>
  </si>
  <si>
    <t>https://www.pcbs.gov.ps/iso/02-RelatedDocs/QF-16-18-SecStandards.docx</t>
  </si>
  <si>
    <t>نموذج تذكرة مشروع احصائي لاغراض التوثيق</t>
  </si>
  <si>
    <t>https://www.pcbs.gov.ps/iso/02-RelatedDocs/QF-16-19-ProjTicket.docx</t>
  </si>
  <si>
    <t>https://www.pcbs.gov.ps/iso/02-RelatedDocs/QF-16-21-fieldworkVisitRep.docx</t>
  </si>
  <si>
    <t>https://www.pcbs.gov.ps/iso/02-RelatedDocs/QF-18-01-ResignationRequest-mod.docx</t>
  </si>
  <si>
    <t>https://www.pcbs.gov.ps/iso/02-RelatedDocs/QF-18-02-BaraItThema.docx</t>
  </si>
  <si>
    <t>https://www.pcbs.gov.ps/iso/02-RelatedDocs/QF-18-03-KhilowTaraf.pdf</t>
  </si>
  <si>
    <t>https://www.pcbs.gov.ps/iso/02-RelatedDocs/QF-21-01-TechCommsList.docx</t>
  </si>
  <si>
    <t>نموذج تسليم/ استلام نماذج السجلات الادارية/ جمع البيانات</t>
  </si>
  <si>
    <t>https://www.pcbs.gov.ps/iso/02-RelatedDocs/QF-22-01-DeliverAdmRec.docx</t>
  </si>
  <si>
    <t>https://www.pcbs.gov.ps/iso/02-RelatedDocs/QF-26-06-OutCompForm.docx</t>
  </si>
  <si>
    <t>https://www.pcbs.gov.ps/iso/02-RelatedDocs/QF-29-05.docx</t>
  </si>
  <si>
    <t>https://www.pcbs.gov.ps/iso/02-RelatedDocs/QF-29-06-ADP-Approval.docx</t>
  </si>
  <si>
    <t>https://www.pcbs.gov.ps/iso/02-RelatedDocs/QF-30-01-SupplReqForm.docx</t>
  </si>
  <si>
    <t>https://www.pcbs.gov.ps/iso/02-RelatedDocs/QF-31-01-SuppQualForm.docx</t>
  </si>
  <si>
    <t>https://www.pcbs.gov.ps/iso/02-RelatedDocs/QualityManual.pdf</t>
  </si>
  <si>
    <t>خطة التدقيق الداخلي السنوي 2011</t>
  </si>
  <si>
    <t>خطة التدقيق الداخلي السنوي 2012</t>
  </si>
  <si>
    <t>https://www.pcbs.gov.ps/iso/02-RelatedDocs/Record-QF-04-01-AuditPlanSigned2012.pdf</t>
  </si>
  <si>
    <t>خطة التدقيق الداخلي السنوي المعدلة 2012 (ما سيتم تنفيذه بدءا من 07/11 حتى نهاية العام)</t>
  </si>
  <si>
    <t>https://www.pcbs.gov.ps/iso/02-RelatedDocs/Record-QF-04-01-AuditPlanSigned2012-Mod.pdf</t>
  </si>
  <si>
    <t>خطة التدقيق الداخلي السنوي 2013</t>
  </si>
  <si>
    <t>https://www.pcbs.gov.ps/iso/02-RelatedDocs/Record-QF-04-01-AuditPlanSigned2013.pdf</t>
  </si>
  <si>
    <t>خطة التدقيق الداخلي السنوي 2014</t>
  </si>
  <si>
    <t>https://www.pcbs.gov.ps/iso/02-RelatedDocs/Record-QF-04-01-AuditPlanSigned2014.pdf</t>
  </si>
  <si>
    <t>خطة التدقيق الداخلي السنوي 2015</t>
  </si>
  <si>
    <t>https://www.pcbs.gov.ps/iso/02-RelatedDocs/Record-QF-04-01-AuditPlanSigned2015.pdf</t>
  </si>
  <si>
    <t>خطة التدقيق الداخلي السنوي 2016</t>
  </si>
  <si>
    <t>https://www.pcbs.gov.ps/iso/02-RelatedDocs/Record-QF-04-01-AuditPlanSigned2016.pdf</t>
  </si>
  <si>
    <t>خطة التدقيق الداخلي السنوي 2017</t>
  </si>
  <si>
    <t>https://www.pcbs.gov.ps/iso/02-RelatedDocs/Record-QF-04-01-AuditPlanSigned2017.pdf</t>
  </si>
  <si>
    <t>خطة التدقيق الداخلي السنوي 2018</t>
  </si>
  <si>
    <t>https://www.pcbs.gov.ps/iso/02-RelatedDocs/Record-QF-04-01-AuditPlanSigned2018.pdf</t>
  </si>
  <si>
    <t>خطة التدقيق الداخلي السنوي 2019</t>
  </si>
  <si>
    <t>https://www.pcbs.gov.ps/iso/02-RelatedDocs/Record-QF-04-01-AuditPlanSigned2019.pdf</t>
  </si>
  <si>
    <t>خطة التدقيق الداخلي السنوي المعدلة 2019</t>
  </si>
  <si>
    <t>https://www.pcbs.gov.ps/iso/02-RelatedDocs/Record-QF-04-01-AuditPlanSigned2019-Mod.pdf</t>
  </si>
  <si>
    <t>خطة التدقيق الداخلي السنوي 2020</t>
  </si>
  <si>
    <t>https://www.pcbs.gov.ps/iso/02-RelatedDocs/Record-QF-04-01-AuditPlanSigned2020.pdf</t>
  </si>
  <si>
    <t>قرار إلغاء خطة التدقيق الداخلي السنوي 2020</t>
  </si>
  <si>
    <t>https://www.pcbs.gov.ps/iso/02-RelatedDocs/Record-QF-04-01-AuditPlanSigned2020-cancel.pdf</t>
  </si>
  <si>
    <t>خطة التدقيق الداخلي السنوي 2021</t>
  </si>
  <si>
    <t>https://www.pcbs.gov.ps/iso/02-RelatedDocs/Record-QF-04-01-AuditPlanSigned2021.pdf</t>
  </si>
  <si>
    <t>خطة التدقيق الداخلي السنوي 2022</t>
  </si>
  <si>
    <t>https://www.pcbs.gov.ps/iso/02-RelatedDocs/Record-QF-04-01-AuditPlanSigned2022.pdf</t>
  </si>
  <si>
    <t>https://www.pcbs.gov.ps/iso/02-RelatedDocs/WI-06-01-Guide-AnnualPlan.docx</t>
  </si>
  <si>
    <t>https://www.pcbs.gov.ps/iso/02-RelatedDocs/WI-13-01-GuideCouncilsAndComms.pdf</t>
  </si>
  <si>
    <t>https://www.pcbs.gov.ps/iso/02-RelatedDocs/WI-13-02-GuideMeetings.docx</t>
  </si>
  <si>
    <t>https://www.pcbs.gov.ps/iso/02-RelatedDocs/WI-14-01-GoodPractWi.docx</t>
  </si>
  <si>
    <t>https://www.pcbs.gov.ps/iso/02-RelatedDocs/WI-16-01-TechCommsSystem-mod.docx</t>
  </si>
  <si>
    <t>https://www.pcbs.gov.ps/iso/02-RelatedDocs/WI-16-02-IntrvFieldWoerkerWi-mod.docx</t>
  </si>
  <si>
    <t>https://www.pcbs.gov.ps/iso/02-RelatedDocs/WI-16-03-FildSupervWi-mod.docx</t>
  </si>
  <si>
    <t>https://www.pcbs.gov.ps/iso/02-RelatedDocs/WI-16-07-PubGuide.pdf</t>
  </si>
  <si>
    <t>https://www.pcbs.gov.ps/iso/02-RelatedDocs/WI-16-08-DataProcInstr.docx</t>
  </si>
  <si>
    <t>https://www.pcbs.gov.ps/iso/02-RelatedDocs/WI-16-09-GuidenceFieldVisit.docx</t>
  </si>
  <si>
    <t>https://www.pcbs.gov.ps/iso/02-RelatedDocs/WI-16-10-GSBPM5-1.docx</t>
  </si>
  <si>
    <t>https://www.pcbs.gov.ps/iso/02-RelatedDocs/WI-17-09-GuideForNewEmp.docx</t>
  </si>
  <si>
    <t>https://www.pcbs.gov.ps/iso/02-RelatedDocs/WI-26-01-NewCompPrepWi.docx</t>
  </si>
  <si>
    <t>https://www.pcbs.gov.ps/iso/02-RelatedDocs/WI-27-01-DesinProgCheckCompWi.docx</t>
  </si>
  <si>
    <t>https://www.pcbs.gov.ps/iso/02-RelatedDocs/WI-27-02-CompProgTrainWi.docx</t>
  </si>
  <si>
    <t>https://www.pcbs.gov.ps/iso/02-RelatedDocs/WI-27-03-ProgServReqWi.docx</t>
  </si>
  <si>
    <t>https://www.pcbs.gov.ps/iso/02-RelatedDocs/WI-29-02-DataDesmWi.docx</t>
  </si>
  <si>
    <t>https://www.pcbs.gov.ps/iso/02-RelatedDocs/WI-32-01-MatClassifStorWi.docx</t>
  </si>
  <si>
    <t>https://www.pcbs.gov.ps/iso/02-RelatedDocs/WI-34-01-Arch&amp;SafEmpl.docx</t>
  </si>
  <si>
    <t>https://www.pcbs.gov.ps/iso/02-RelatedDocs/WI-34-02-ElectArchSysEmpl.docx</t>
  </si>
  <si>
    <t>نشرة الآيزو-السنة الأولى/العدد 1</t>
  </si>
  <si>
    <t>https://www.pcbs.gov.ps/iso/02-RelatedDocs/x-2009-02-08-Bull-01-Ar-.pdf</t>
  </si>
  <si>
    <t>نشرة الآيزو-السنة الأولى/العدد 2</t>
  </si>
  <si>
    <t>https://www.pcbs.gov.ps/iso/02-RelatedDocs/x-2009-03-26-Bull-02-Ar-.pdf</t>
  </si>
  <si>
    <t>نشرة الآيزو-السنة الثانية/العدد 1</t>
  </si>
  <si>
    <t>https://www.pcbs.gov.ps/iso/02-RelatedDocs/x-2010-06-30-Bull-01-Ar-.pdf</t>
  </si>
  <si>
    <t>نشرة ثقافة الآيزو-السنة الأولى/العدد 1</t>
  </si>
  <si>
    <t>https://www.pcbs.gov.ps/iso/02-RelatedDocs/x-2014-04-22-Bull-01-Ar-.pdf</t>
  </si>
  <si>
    <t>Marwan Barakat and Ali Al-Husien, "PCBS Experience in Implementing ISO 9001", European Conference on Quality in Official Statistics Athens, Greece, 29 May-1 June 2012.</t>
  </si>
  <si>
    <t>https://www.pcbs.gov.ps/iso/02-RelatedDocs/y-2012-05-30-ISO-Paper-En-.docx</t>
  </si>
  <si>
    <t>نسرين صالح وعصام الخطيب وأيسر طعمه وصالح حوشيه، "أثر تطبيق نظام إدارة الجودة آيزو 9001 على النواحي الإدارية والفنية في الجهاز المركزي للإحصاء الفلسطيني"، آذار 2015</t>
  </si>
  <si>
    <t>https://www.pcbs.gov.ps/iso/02-RelatedDocs/y-2015-03-15-ISO-effect-PCBS-Ar.pdf</t>
  </si>
  <si>
    <t>داليا شاهين، "تجربة الجهاز المركزي للإحصاء الفلسطيني في تطبيق نظام ادارة الجودة آيزو 9001"، المؤتمر الدولي حول الإدارة العامة في ظل الضغوطات (مينابار)، رام الله-فلسطين. 3-7 تموز 2017</t>
  </si>
  <si>
    <t>https://www.pcbs.gov.ps/iso/02-RelatedDocs/y-2017-07-03-ISO-PCBS-Ar-.docx</t>
  </si>
  <si>
    <t>الجهاز المركزي للاحصاء الفلسطيني، مقال بعنوان "خبرات وقصص نجاح: تجربة الجهاز المركزي للإحصاء الفلسطيني في تطبيق نظام ادارة الجودة آيزو 9001"، مجلة الادارة والقيادة (عدد 1)، حزيران 2021، المدرسة الوطنية الفلسطينية للإدارة، رام الله-فلسطين، حزيران 2021، الصفحات 16-19.</t>
  </si>
  <si>
    <t>https://www.pcbs.gov.ps/iso/02-RelatedDocs/y-2021-06-99-PCBS-ISO-Ar.pdf</t>
  </si>
  <si>
    <t>تعميم بخصوص التصميم الجديد لقسم الايزو على صفحة الانترانت والالتزام بالوثائق الموجودة فيه</t>
  </si>
  <si>
    <t xml:space="preserve">وثيقة معتمدة. النسخة الوحيدة "المضبوطة" منها هي المخزنة على صفحة الجهاز epcbs قسم ISO.
</t>
  </si>
  <si>
    <t>السنة: .........</t>
  </si>
  <si>
    <t>تاريخ الاعتماد:</t>
  </si>
  <si>
    <t>رقم الهدف</t>
  </si>
  <si>
    <t>الهدف</t>
  </si>
  <si>
    <t>تسلسل المؤشر
ضمن الهدف</t>
  </si>
  <si>
    <t>المؤشر</t>
  </si>
  <si>
    <t>دورية نشر
المؤشر</t>
  </si>
  <si>
    <t>سنة
الأساس</t>
  </si>
  <si>
    <t>الخط
المرجعي</t>
  </si>
  <si>
    <t>الاستهداف
حتى نهاية العام</t>
  </si>
  <si>
    <t>الجهة المسؤولة
عن توفير المؤشر</t>
  </si>
  <si>
    <t>الجهة المسؤولة
عن المتابعة</t>
  </si>
  <si>
    <t>مصدر المؤشر</t>
  </si>
  <si>
    <t>مدير دائرة الجودة</t>
  </si>
  <si>
    <t>إجراء ضبط وثائق موظف دائم (ملف الموظف)</t>
  </si>
  <si>
    <t>إجراء ضبط وثائق موظف مؤقت (ملف الموظف)</t>
  </si>
  <si>
    <t xml:space="preserve">إجراء صيانة أجهزة الحاسوب </t>
  </si>
  <si>
    <t>ZE-01</t>
  </si>
  <si>
    <t>ZE-02</t>
  </si>
  <si>
    <t>ZE-03</t>
  </si>
  <si>
    <t>ZE-04</t>
  </si>
  <si>
    <t>ZE-05</t>
  </si>
  <si>
    <t>ZE-06</t>
  </si>
  <si>
    <t>ZE-07</t>
  </si>
  <si>
    <t>ZE-08</t>
  </si>
  <si>
    <t>ZE-09</t>
  </si>
  <si>
    <t>ZE-10</t>
  </si>
  <si>
    <t>ZE-11</t>
  </si>
  <si>
    <t>ZE-12</t>
  </si>
  <si>
    <t>ZE-13</t>
  </si>
  <si>
    <t>ZE-14</t>
  </si>
  <si>
    <t>ZE-15</t>
  </si>
  <si>
    <t>ZE-16</t>
  </si>
  <si>
    <t>ZE-17</t>
  </si>
  <si>
    <t>ZE-18</t>
  </si>
  <si>
    <t>ZE-19</t>
  </si>
  <si>
    <t>ZE-20</t>
  </si>
  <si>
    <t>ZE-21</t>
  </si>
  <si>
    <t>ZE-22</t>
  </si>
  <si>
    <t>ZE-23</t>
  </si>
  <si>
    <t>ZE-24</t>
  </si>
  <si>
    <t>ZE-25</t>
  </si>
  <si>
    <t>ZE-26</t>
  </si>
  <si>
    <t>ZE-27</t>
  </si>
  <si>
    <t>ZE-28</t>
  </si>
  <si>
    <t>ZE-29</t>
  </si>
  <si>
    <t>ZE-30</t>
  </si>
  <si>
    <t>ZE-31</t>
  </si>
  <si>
    <t>ZE-32</t>
  </si>
  <si>
    <t>ZE-33</t>
  </si>
  <si>
    <t>ZE-34</t>
  </si>
  <si>
    <t>ZE-35</t>
  </si>
  <si>
    <t>ZE-36</t>
  </si>
  <si>
    <t>ZE-37</t>
  </si>
  <si>
    <t>ZE-38</t>
  </si>
  <si>
    <t>ZE-39</t>
  </si>
  <si>
    <t>ZE-40</t>
  </si>
  <si>
    <t>ZE-41</t>
  </si>
  <si>
    <t>ZE-42</t>
  </si>
  <si>
    <t>ZE-43</t>
  </si>
  <si>
    <t>ZE-44</t>
  </si>
  <si>
    <t>ZE-45</t>
  </si>
  <si>
    <t>مجال الوثيقة
1: إجراء في سجل القوائم
2: وثيقة في سجل القوائم
3: وثيقة خارج سجل القوائم</t>
  </si>
  <si>
    <t>الفرز حسب مجال الوثيقة ثم رمز الوثيقة.</t>
  </si>
  <si>
    <t>A-ISO-Links</t>
  </si>
  <si>
    <t>رابط ورقة العمل</t>
  </si>
  <si>
    <t>تاريخ التنفيذ</t>
  </si>
  <si>
    <t>نموذج حصر الاحتياجات التدريبية لوزارات ومؤسسات دولة فلسطين</t>
  </si>
  <si>
    <t>نموذج الشروط المرجعية للأنشطة التدريبية الداخلية وتدريب المستخدمين</t>
  </si>
  <si>
    <t>نموذج تقييم دورة تدريبية من قبل المتدرب</t>
  </si>
  <si>
    <t>نموذج اعتماد مادة اعلامية/ بيــــــــان صــــحفي</t>
  </si>
  <si>
    <t>نموذج تدقيق مادة اعلامية/ بيــــــــان صــــحفي منشور في الصحف المحلية</t>
  </si>
  <si>
    <t>https://www.pcbs.gov.ps/iso/02-RelatedDocs/QF-16-12-ReleasForm.docx</t>
  </si>
  <si>
    <t>-</t>
  </si>
  <si>
    <t>https://www.pcbs.gov.ps/iso/02-RelatedDocs/Record-QF-04-01-AuditPlanSigned2022-cancel.pdf</t>
  </si>
  <si>
    <t>قرار إلغاء خطة التدقيق الداخلي السنوي 2022</t>
  </si>
  <si>
    <t>ZE-46</t>
  </si>
  <si>
    <t>QP-36</t>
  </si>
  <si>
    <t>01-00</t>
  </si>
  <si>
    <t xml:space="preserve">إجراء تعيين موظف مؤقت </t>
  </si>
  <si>
    <t>https://www.pcbs.gov.ps/iso/01-Procedures/QP-36-TempEmplAssign.docx</t>
  </si>
  <si>
    <t>إجراء ضبط المستودعات والتخزين</t>
  </si>
  <si>
    <t>WI-32-02</t>
  </si>
  <si>
    <t>تعليمات التخزين</t>
  </si>
  <si>
    <t>https://www.pcbs.gov.ps/iso/02-RelatedDocs/WI-32-02-StorageInst.docx</t>
  </si>
  <si>
    <t>نموذج التخطيط لإعتماد وتنفيذ مشروع، ويشمل ذلك: مبررات وأهداف المشروع، علاقة المشروع بأجندة السياسات الوطنية، الإحتياجات الإحصائية للمستفيدين من المشروع (في حال كان مشروعاً إحصائياً)، درجة أولوية المشروع، دورية المشروع، النتائج المتوقعة، مؤشرات القياس، الأنشطة المقترحة للتنفيذ، الموازنة المقترحة</t>
  </si>
  <si>
    <t>قائمة بالمفاهيم والمصطلحات المرتبطة بالمسح  معتمدة من دائرة المعايير والمنهجيات حسب معجم المصطلحات، وفي حال وجود تغييرات على المصطلحات يتم اعتماد وارسال نموذج "تغيير على مصطلحات" الى دائرة المعايير والمنهجيات حسب الاصول وقبل اعتماد الملف التحضيري.</t>
  </si>
  <si>
    <t xml:space="preserve">المفهوم والوسائل والجدول الزمني لكل فعالية.  ويتم اعتماد الخطة من قبل العلاقات العامة قبل اعتمادها من المدير العام. </t>
  </si>
  <si>
    <r>
      <t xml:space="preserve">يعبر الجدول الزمني عن العلاقة الزمنية بين تنفيذ مختلف أنشطة المسح الإحصائي، ويتوجب أن يتم بيان ما يمكن تنفيذه بالتوازي وما يتوجب تنفيذه بالتتابع بين مختلف الأنشطة لتحديد المسار التنفيذي للمشروع </t>
    </r>
    <r>
      <rPr>
        <b/>
        <sz val="11"/>
        <rFont val="Simplified Arabic"/>
        <family val="1"/>
      </rPr>
      <t>(نموذج الجدول الزمني الخاص بالمسح QF-16-24)</t>
    </r>
  </si>
  <si>
    <t>يحتوي على الخطوات التدريبية حسب البرنامج الزمني لفترة التدريب، علماً بأن كتيبات التدريب لجميع المسوح المنجزة في الجهاز متوفرة في ملفات تلك المسوح ويمكن لأي إدارة مسح الاطلاع عليها</t>
  </si>
  <si>
    <t>يتـم من خـلال بنـاء نوعيـن مـن قواعـد التدقيـق؛ الأول يكـون علـى شـكل تعليمـات للمدقـق المكتبـي، بحيـث تمكنـه مـن مراجعـة البيانـات الخاصـة بإجابـات الاسئلة، والقـدرة علـى ربـط الإجابـات ببعضهـا لضمـان التجانـس فـي النتائـج.   والثانـي يكـون بمثابـة قواعـد مطابقـة آليـة، يتـم بناؤهـا مـن خلال ربـط العلاقة المنطقيـة بيـن المتغيـرات المختلفـة وفـق معاييـر مختلفـة (إجتماعيـة، إقتصاديــة ، ســكانية، ... إلــخ)، وذلــك لتحقيــق إتســاق وجــودة عاليــة فــي نوعيــة المخرجــات، وتصــاغ هــذه العلاقات ضمــن قواعــد تدقيــق يتــم إدخالهــا وتطبيقهـا علـى شـكل برامـج إلكترونيـة.</t>
  </si>
  <si>
    <t>تقرير يتضمن التفاصيل المتعلقة بعملية تنفيذ التجربة القبلية التي تشمل جميع النشاطات الخاصة بالمسح بصورة مصغرة، وذلك بهدف التوصل إلى استنتاجات وتوصيات بشأن أدوات البحث وأسلوب التنفيذ.</t>
  </si>
  <si>
    <t xml:space="preserve">النشاط </t>
  </si>
  <si>
    <t xml:space="preserve">وصف النشاط </t>
  </si>
  <si>
    <t>مراجعة الأدبيات</t>
  </si>
  <si>
    <t>الاطلاع على تجارب أجهزة إحصائية (أقليمية ودولية)</t>
  </si>
  <si>
    <t>إعداد خطة العمل</t>
  </si>
  <si>
    <t>تجهيز خطة سير العمل للمشروع الإحصائي</t>
  </si>
  <si>
    <t>التشاور مع المستخدمين والمنتجين</t>
  </si>
  <si>
    <t>تنفيذ حوار المستخدمين والمنتجين، وتحديد الاحتياجات المطلوبة بالتفصيل من خلال مراجعة أي تغيرات على الاحتياجات المحددة مسبقاً، وضمان الفهم الصحيح المفصل للاحتياجات</t>
  </si>
  <si>
    <t>تحديد أهداف المخرج الإحصائي</t>
  </si>
  <si>
    <t>ملاءمة أهداف المخرج الإحصائي لاحتياجات المستخدمين</t>
  </si>
  <si>
    <t xml:space="preserve">تحديد المفاهيم والمصطلحات </t>
  </si>
  <si>
    <t>تحديد المفاهيم المطلوبة للقياس ومدى اتساقها مع المعايير الإحصائية المتوفرة التي تلبي حاجات المستخدمين</t>
  </si>
  <si>
    <t>التحقق من إمكانية تلبية البيانات الإحصائية لاحتياجات المستخدمين</t>
  </si>
  <si>
    <t>التأكد من مدى تلبية البيانات وتوقيتها وجودتها واستمرارية توفرها لمتطلبات المستخدمين واحتياجاتهم</t>
  </si>
  <si>
    <t>تقييم المصادر الحالية وأي مصادر أخرى بديلة  للبيانات</t>
  </si>
  <si>
    <t>تقييم المصادر الحالية  وأي مصادر اخرى بديلة للبيانات مثل (السجلات، المصادر الإدارية أو غير الإحصائية)، بما يشمل تحديد الشراكات المحتملة مع منتجي البيانات، وتقييم الإطار القانوني الذي سيتم فيه جمع البيانات</t>
  </si>
  <si>
    <t>تشكيل اللجنة الفنية</t>
  </si>
  <si>
    <t>يتم حسب المعمول به في الجهاز ووفقاً لنظام عمل اللجان الفنية الوارد في إجراءات نظام إدارة الجودة</t>
  </si>
  <si>
    <t>إعداد الموازنات</t>
  </si>
  <si>
    <t xml:space="preserve"> يتم إعدادها بحيث تراعي جميع جوانب العمل في مختلف المراحل وضمن الاجراءات المعمول بها في الجهاز</t>
  </si>
  <si>
    <t>إعداد الخطة الإعلامية</t>
  </si>
  <si>
    <t>يتم العمل على إعداد خطة إعلامية تشمل بالتفصيل كيفية تطوير إنتاج البيانات أو مراجعة البيانات الإحصائية، بحيث تكون معتمدة من الجهات ذات الاختصاص</t>
  </si>
  <si>
    <t>اعتماد خطة المشروع الإحصائي</t>
  </si>
  <si>
    <t>مراجعة واعتماد خطة المسح من الجهات ذات العلاقة (نموذج التخطيط لاعتماد تنفيذ مشروع)</t>
  </si>
  <si>
    <t>اعتماد ملف المسح</t>
  </si>
  <si>
    <t xml:space="preserve"> يتم إعداد الملف التحضيري وتحضير كافة الوثائق والنماذج ذات العلاقة بتنفيذ المسح بحسب الإجراءات المعمول بها في الجهاز ونظام إدارة الجودة</t>
  </si>
  <si>
    <t>إعداد خطة الجدولة</t>
  </si>
  <si>
    <t>إعداد خطة جدولة تتضمن جميع المخرجات (كافة الجداول التي سيتم نشرها في التقرير)</t>
  </si>
  <si>
    <t>تصميم الجداول الصماء</t>
  </si>
  <si>
    <t>إعداد الجداول الصماء والعمل على فحصها والتأكد من سلامتها</t>
  </si>
  <si>
    <t>إعداد خطة النشر</t>
  </si>
  <si>
    <t>إعداد خطة تفصيلية لآليات النشر</t>
  </si>
  <si>
    <t xml:space="preserve">إعداد قائمة مؤشرات مفصلة وآليات احتساب المتغيرات المشتقة </t>
  </si>
  <si>
    <t>تحديد المتغيرات التي سيتم جمعها والتي سيتم اشتقاقها، والتصنيفات التي سيتم استخدامها</t>
  </si>
  <si>
    <t>تحديد منهجية جمع البيانات</t>
  </si>
  <si>
    <t>التعرف على المنهجيات التي يتم استخدامها للعمل على جمع بيانات المشروع وتشمل تصميم أدوات الجمع والأسئلة ونماذج الإجابة.
 بالإضافة إلى تصميم آليات لمراقبة البيانات والبيانات الوصفية حين يقوم طرف ثالث بجمع البيانات ومعالجتها.</t>
  </si>
  <si>
    <t xml:space="preserve">تحديد إطار المعاينة </t>
  </si>
  <si>
    <t>إعداد إطار المعاينة والتأكد من سلامته وتحديثه</t>
  </si>
  <si>
    <t>تصميم العينة</t>
  </si>
  <si>
    <t xml:space="preserve"> إعداد منهجية لسحب العينة (تصميم العينة)</t>
  </si>
  <si>
    <t>تحديد منهجية معالجة البيانات</t>
  </si>
  <si>
    <t>إعداد خطة لمعالجة البيانات من خلال تحديد آليات التدقيق وقواعد الترميز</t>
  </si>
  <si>
    <t xml:space="preserve">تحديد سير العمل </t>
  </si>
  <si>
    <t>تحديد آلية العمل الميداني</t>
  </si>
  <si>
    <t xml:space="preserve">تحديد آلية العمل الميداني وبما يشمل خطط المعالجة الميدانية </t>
  </si>
  <si>
    <t xml:space="preserve">بناء أداة جمع البيانات </t>
  </si>
  <si>
    <t xml:space="preserve">تجهيز أدوات جمع البيانات (استمارة ورقية أو إلكترونية أو سجلات إدارية أو إحصائية)                  </t>
  </si>
  <si>
    <t>فحص الاستمارة وترابط الأسئلة ومراجعتها واعتمادها، والتأكد من مراعاتها لحاجات المستخدمين للبيانات وللحاجات الوطنية، والتأكد أنها قابلة للمقارنة على المستوى الدولي</t>
  </si>
  <si>
    <t>الربط بين أداة جمع البيانات ونظام البيانات الوصفية METADATA</t>
  </si>
  <si>
    <t>الربط بين أداة جمع البيانات ونظام البيانات الوصفية METADATA  وذلك ليصبح من السهل الحصول على البيانات الوصفية خلال عملية جمع البيانات وهو ما يوفر الوقت والجهد خلال المراحل المتقدمة.</t>
  </si>
  <si>
    <t>التأكد من توفر معلومات في أداة جمع البيانات حول PARADATA</t>
  </si>
  <si>
    <t>ضمان الحصول على معلومات حول جمع البيانات PARADATA لحساب وتحليل مؤشرات جودة العملية</t>
  </si>
  <si>
    <t xml:space="preserve">بناء وتصميم برامج الإدخال/التطبيق </t>
  </si>
  <si>
    <t>العمل على بناء/تصميم/تطوير برامج الإدخال(التطبيق) بشكل متوافق مع الاستمارة وقواعد التدقيق الآلي</t>
  </si>
  <si>
    <t>تجهيز أدوات وأنظمة حفظ البيانات</t>
  </si>
  <si>
    <t>مراعاة عملية تخزين البيانات وإدارة الملفات ذات العلاقة</t>
  </si>
  <si>
    <t>بناء مكونات جديدة أو إعادة استخدام المكونات الموجودة لنشر المخرجات الإحصائية</t>
  </si>
  <si>
    <t xml:space="preserve"> ادراج جميع أنواع مكونات النشر من تلك التي تستخدم في الإصدارات الورقية التقليدية إلى تلك التي تستخدم في الويب، أو مخرجات البيانات المفتوحة، أو الإحصاءات الجغرافية المكانية والخرائط، أو الوصول إلى البيانات الفردية.</t>
  </si>
  <si>
    <t xml:space="preserve">تحديد الإجراءات اللازمة لضمان سير العمل  </t>
  </si>
  <si>
    <t>تحديد سير العمل وعملية التحويل من طريقة لأخرى ابتداءً من عملية جمع البيانات حتى النشر.  بناءً على التصميم الذي تم إنشاؤه في العملية الفرعية 6/2 (تصميم نظم الإنتاج وسير العمل) والذي قد يشمل تعديل لسير عمل معين أو تجميع سير العمل للمراحل المختلفة.</t>
  </si>
  <si>
    <t>فحص برامج الإدخال/التطبيق</t>
  </si>
  <si>
    <t>فحص شاشات الإدخال (التطبيق) لضمان أن تتوافق مع الاستمارة والإنتقالات، بما يشمل إدخال استمارات تجريبية وإعداد تقارير بنتائج الفحوص</t>
  </si>
  <si>
    <t>تنفيذ التجربة القبلية Pilot أو الفحص الأولي Pretest.</t>
  </si>
  <si>
    <t>الإعداد للتجربة القبلية وتنفيذها وإعداد التقرير وعكس النتائج على المسح الرئيسي</t>
  </si>
  <si>
    <t>تجهيز الوثائق والأدلة الإحصائية ذات العلاقة</t>
  </si>
  <si>
    <t>تجهيز واعتماد جميع الوثائق والأدلة الخاصة بالمشروع الإحصائي مثل أدلة التدريب وغيرها</t>
  </si>
  <si>
    <t>التحضير للتدريب الباحثين الميدانيين</t>
  </si>
  <si>
    <t xml:space="preserve"> التجهيز لعملية تدريب الباحثين والتأكد من الجاهزية للتنفيذ من حيث توفر ادوات وبيئة مناسبة للتدريب، الالتزام بالمدربين المعتمدين وغيره.</t>
  </si>
  <si>
    <t>تجهيز المكونات/الأدوات المستخدمة في المرحلة الميدانية</t>
  </si>
  <si>
    <t>التأكد من جاهزية جميع الأدوات اللازمة للبدء بجمع البيانات، ونقلها للميدان (إلى المحافظات) والتأكد من عملها بشكل صحيح.</t>
  </si>
  <si>
    <t>تحديد إطار المعاينة المناسب وسحب العينة بالتعاون مع دائرة العينات وأطر المعاينة</t>
  </si>
  <si>
    <t>تحديد طريقة لفحص تناسق البيانات للعينات المتكررة</t>
  </si>
  <si>
    <t>تنسيق العينات لحالات التكرارات والتداخل وعبء الإستجابة</t>
  </si>
  <si>
    <t>انشاء أو تحديث الإطار من البيانات المتاحة والتعدادات وغيرها من المصادر بما يحسن كفاءته</t>
  </si>
  <si>
    <t>إعداد منهجية جمع البيانات من الميدان واعتمادها</t>
  </si>
  <si>
    <t>القيام بتدريب الباحثين مع الالتزام بالمدربين الذين وردت أسمائهم في برنامج التدريب بما ينسجم مع قائمة المدربين المعتمدين. ومن ثم الإلتزام بتنفيذ التقييم المعتمد بالجهاز وتعيين الطاقم بناءً عليه</t>
  </si>
  <si>
    <t>تجهيز البيئة الداعمة لعملية جمع البيانات</t>
  </si>
  <si>
    <t xml:space="preserve">تجهيز البيئة الداعمة لعملية جمع البيانات (نقل البيانات, تقارير المتابعة) مع ضمان أمن وحماية البيانات، بالإضافة إلى التأكد من توفير أدوات العمل كمولد القرص الصلب Hybrid Hard Drive (HHD)، Tablet وسلامتها او فعاليتها للاستخدام
</t>
  </si>
  <si>
    <t>تجهيز أدوات جمع البيانات</t>
  </si>
  <si>
    <t>في المسوح الإحصائية: يتم تجهيز أدوات جمع البيانات مثل طباعة الاستمارات الورقية، والرسائل التي تبين الهدف من المشروع (لحث المبحوثين)، تحميل الاستمارات والبيانات على الأجهزة الخاصة بالمقابلات، واجهة برمجة التطبيقات، وأدوات استخراج البيانات من مواقع الإنترنت وغيرها.
أما فيما يتعلق بالمصادر غير المسحية: يتم تقديم طلبات الحصول على البيانات، والتواصل مع مصادر البيانات للحصول عليها، والتحقق منها وفحص ملائمتها للاستخدام.</t>
  </si>
  <si>
    <t>تنفيذ جمع البيانات</t>
  </si>
  <si>
    <t>الحصول على بيانات المبحوث الخام الأولية والمجمعة والبيانات الوصفية (الاعتبارية)، وبحسب المنهجية والجدول الزمني المعتمدين للمسح الإحصائي.
أما بالنسبة للبيانات الإدارية أو الجغرافية أو البيانات غير الإحصائية يتم الاتفاق على طريقة إرسالها أو استقبالها من مزودي البيانات؛ والتي قد تستغرق وقتا طويلاً ومتابعة لضمان أن البيانات يتم تقديمها وفقا لما تم الاتفاق عليه.</t>
  </si>
  <si>
    <r>
      <t>التواصل مع المبحوثين</t>
    </r>
    <r>
      <rPr>
        <sz val="11"/>
        <color rgb="FFFF0000"/>
        <rFont val="Simplified Arabic"/>
        <family val="1"/>
      </rPr>
      <t/>
    </r>
  </si>
  <si>
    <t xml:space="preserve"> التواصل مع المبحوثين إما عن طريق الاتصال المباشر أو تنفيذ الزيارات الأولية مع إنطلاق مرحلة جمع بيانات المسح وذلك بغرض اعلامهم بأهداف المسح وتحديد موعد لإستيفاء الاستمارة.</t>
  </si>
  <si>
    <t>توثيق المعلومات حول جمع البيانات (Paradata)</t>
  </si>
  <si>
    <t xml:space="preserve">تنفيذ الزيارات الميدانية </t>
  </si>
  <si>
    <t>تنفيذ الزيارات الميدانية بشكل دوري للتأكد من سلامة العمل ورصد أي تغييرات لتحسين جودة البيانات وفقاً لبرنامج الزيارات الميدانية المحدد مسبقاً.</t>
  </si>
  <si>
    <t>إعداد تقارير المتابعة الميدانية</t>
  </si>
  <si>
    <t>إعداد التقارير والمتابعة على استلام التقارير الدورية وتقارير الإنجاز والإجابة على الاستفسارات من الميدان.</t>
  </si>
  <si>
    <t>توثيق وأرشفة الاستمارات</t>
  </si>
  <si>
    <t>في الحالات التي يتم فيها استخدام أجهزة لوحية أو واجهة برمجة التطبيقات أو أحد التطبيقات: يتم إصدار وأرشفة البرامج/التطبيق المستوفاة
وفي الحالات التي تكون فيها استمارة ورقية: توثيق وأرشفة الاستمارات المستوفاة</t>
  </si>
  <si>
    <t>دمج البيانات من مصادر مختلفة</t>
  </si>
  <si>
    <t>جمع البيانات من مصادر متعددة والجمع بين البيانات الجغرافية والبيانات الإحصائية أو غير الإحصائية لنفس الوحدة، ومن ثم العمل على ربط البيانات من مصادر مختلفة، ومقارنة البيانات من المصادر المختلفة وتحديد الأولويات حيث يمكن أن يكون هناك مصدران أو أكثر يحتويان على بيانات لنفس المتغير (مع احتمال وجود قيم مختلفة)</t>
  </si>
  <si>
    <t xml:space="preserve">معالجة البيانات غير الصحيحة أو المفقودة أو غير الموثوقة </t>
  </si>
  <si>
    <t>العمل على معالجة البيانات من خلال إدراج/إستبدال القيم بقيم جديدة أو حذف البيانات القديمة</t>
  </si>
  <si>
    <t>تعويض البيانات</t>
  </si>
  <si>
    <t>اختيار طريقة للتعويض وإعادة كتابة القيم الجديدة (البيانات المعوضة) وتوثيق عملية التعويض، وتوثيق عملية التعويض كجزء من البيانات الوصفية.</t>
  </si>
  <si>
    <t>اشتقاق متغيرات جديدة</t>
  </si>
  <si>
    <t>احتساب الأوزان وفقا للمنهجية المعتمدة</t>
  </si>
  <si>
    <t>قيام دائرة العينات وأطر المعاينة باحتساب الأوزان وذلك لاستخدامها لتعميم نتائج العينة وجعلها ممثلة لمجتمع الهدف بحسب المنهجية المعتمدة</t>
  </si>
  <si>
    <t>يشمل جمع البيانات عن سجلات تشترك ببعض الخصائص (مثل تجميع البيانات حسب التصنيف الديموغرافي أو الجغرافي)، وتحديد مقايسس المتوسط والتشتت، حيث يتم خلالها تطبيق الأوزان التي تم احتسابها لاشتقاق المجاميع وغيرها، وفي حال المسوح بالعينة يتم حساب أخطاء المعاينة للمؤشرات الرئيسية</t>
  </si>
  <si>
    <t>تجهيز ملف البيانات</t>
  </si>
  <si>
    <t xml:space="preserve"> استخراج جداول التقرير وفحصها وتحضيرها للنشر، وحساب مؤشرات التباين.</t>
  </si>
  <si>
    <t>التحقق من صحة المخرجات وفق معايير الجودة (عمل تدقيق على المستوى الكلي للنتائج، والتحقق من عدم التضارب في النتائج وإتساقها،...)</t>
  </si>
  <si>
    <t>التحقق من مدى ملاءمة المخرجات للتوقعات</t>
  </si>
  <si>
    <t>التحقق من مدى ملاءمتها للتوقعات، وتفسير أي انحرافات عن التوقعات</t>
  </si>
  <si>
    <t>مقارنة النتائج مع مصادر أخرى</t>
  </si>
  <si>
    <t>مقارنة النتائج مع إحصاءات أخرى ضمن مجالها إن وجدت، أو مع نتائج الدورات السابقة للمسوح المتكررة، وتفسير أي انحرافات</t>
  </si>
  <si>
    <t>التحقق من الشمول والاستجابة</t>
  </si>
  <si>
    <t>التحقق من تغطية مجتمع الدراسة ومن أن معدل الاستجابة ضمن المعدل المقبول</t>
  </si>
  <si>
    <t>التحقق من صحة البيانات الوصفية</t>
  </si>
  <si>
    <t>التحقق من استخدام المصطلحات والمفاهيم والمؤشرات والمتغيرات المعيارية والمعتمدة سابقاً</t>
  </si>
  <si>
    <t>اللجنة الفنية ودائرة المنهجيات</t>
  </si>
  <si>
    <t>إعداد فصل الجودة</t>
  </si>
  <si>
    <t>العمل على تحليل وتفسير جودة البيانات، والتأكد من دقتها، من خلال إجراء تحليل إحصائي معمق مثل السلاسل الزمنية والقابلية للمقارنة والاتساق وتحليل المراجعة (الفروق بين التقديرات الأولية والمنقحة) وتحليل التباين....إلخ</t>
  </si>
  <si>
    <t>التحقق من عدم خرق أي قوانين وقواعد للعمل الإحصائي من حيث السرية، وفحص التقنيات المستخدمة في حفظ السرية</t>
  </si>
  <si>
    <t>إعداد التقرير الإحصائي</t>
  </si>
  <si>
    <t>تجهيز التقرير من إدارة المشروع، وتحديد مستوى النشر وتحديد المحاذير، وجمع المعلومات التي تدعم النتائج بما فيها التفسير والاختصارات وأية بيانات وصفية ذات ضرورة, وغيرها.  ثم عرضه على ذوي الإختصاص في الجهاز لمراجعته، وصولاً إلى اعتماده</t>
  </si>
  <si>
    <t>التأكد من تحديث قواعد البيانات لأغراض تخزين البيانات والبيانات الوصفية لأغراض النشر</t>
  </si>
  <si>
    <t>التأكد من جاهزية البيانات والبيانات الوصفية وضمان ترابطها، وتحميلها على قواعد البيانات</t>
  </si>
  <si>
    <t xml:space="preserve">تجهيز البيانات للنشر بما يلبي احتياجات المستخدمين </t>
  </si>
  <si>
    <t>إعداد مكونات المنتج (نصوص توضيحية, خرائط، جداول, رسوم بيانية) وتجميعها ومراعاة ملاءمتها لمعايير النشر.</t>
  </si>
  <si>
    <t xml:space="preserve"> نشر المخرجات حسب الموعد المحدد</t>
  </si>
  <si>
    <t>إعلان نتائج المسح حسب الموعد المحدد في الرزنامة الإحصائية</t>
  </si>
  <si>
    <t>الترويج للمخرج الإحصائي</t>
  </si>
  <si>
    <t>الترويج الفعال للمنتجات الإحصائية للوصول إلى أكبر فئة من المستخدمين، باستخدام أدوات نشر مختلفة ومتنوعة مثل الشبكة الالكترونية</t>
  </si>
  <si>
    <t>تلبية طلبات المستخدمين (الجمهور)</t>
  </si>
  <si>
    <t>الرد على طلبات الجمهور وتوثيقها، والتعرف على احتياجات المستخدمين الجديدة أو المتغيرة</t>
  </si>
  <si>
    <t>خدمات الجمهور واللجنة الفنية</t>
  </si>
  <si>
    <t xml:space="preserve">إتاحة البيانات المؤهلة للاستخدام العام </t>
  </si>
  <si>
    <t>يتم العمل على تجهيز ملف البيانات المؤهلة للاستخدام العام مع اعتماد جميع النماذج الخاصة لهذه المهمة لغايات تلبية حاجات المستخدمين</t>
  </si>
  <si>
    <t>اللجنة الفنية و دائرة النشر والتوثيق</t>
  </si>
  <si>
    <t>توثيق تقارير تقدم العمل</t>
  </si>
  <si>
    <t>توثيق تقارير تقدم العمل عن فترة سابقة والمرتبطة بجميع مراحل تنفيذ المشروع الإحصائي كمدخلات للتقييم</t>
  </si>
  <si>
    <t>إعداد تقرير إغلاق المشروع/تقرير التقييم وهنا يتم العمل على تقييم جميع المدخلات وتحليلها</t>
  </si>
  <si>
    <t>إعداد تقرير إغلاق المشروع/التقييم (يغطي جميع النواحي الفنية والإدارية والمالية) مع ضرورة أن يشير التقرير إلى القضايا الخاصة بالجودة والناتجة عن عملية إنتاج الإحصاءات وأن يشير للتوصيات التي قد تتطلب التغيير إن كان مناسباً، وكذلك إن كان يتطلب الأمر التغيير في أي عملية فرعية عند التطبيق مستقبلاً</t>
  </si>
  <si>
    <t>إعداد الخطة التنفيذية وهنا يتم جمع ما يلزم من قوة لصناع القرار لتشكيل خطة عمل استناداً إلى إجراء التقييم</t>
  </si>
  <si>
    <t>QF-16-24</t>
  </si>
  <si>
    <t>الجدول الزمني الخاص بالمسح</t>
  </si>
  <si>
    <t>نموذج تقرير الزيارة الميدانية</t>
  </si>
  <si>
    <t>QF-16-25</t>
  </si>
  <si>
    <t>QF-16-26</t>
  </si>
  <si>
    <t>QF-16-27</t>
  </si>
  <si>
    <t>نموذج طلب زيارات ميدانية أسبوعية</t>
  </si>
  <si>
    <t>نموذج البرنامج الأسبوعي للزيارات الميدانية</t>
  </si>
  <si>
    <t>نموذج إلغاء زيارة ميدانية</t>
  </si>
  <si>
    <t>https://www.pcbs.gov.ps/iso/02-RelatedDocs/QF-16-25-FieldworkVisitRequest.docx</t>
  </si>
  <si>
    <t>https://www.pcbs.gov.ps/iso/02-RelatedDocs/QF-16-26-FieldworkVisitProgram.docx</t>
  </si>
  <si>
    <t>https://www.pcbs.gov.ps/iso/02-RelatedDocs/QF-16-27-FieldworkVisitCancel.docx</t>
  </si>
  <si>
    <t>طلـب تغيير على مصطلح/متغير/مؤشر</t>
  </si>
  <si>
    <t>اسم الوثيقة المرجعية</t>
  </si>
  <si>
    <t>1. إضافة</t>
  </si>
  <si>
    <t>1. معجم المصطلحات الإحصائية المستخدمة في الجهاز</t>
  </si>
  <si>
    <t>2. تعديل</t>
  </si>
  <si>
    <t>2. دليل المؤشرات الإحصائية باللغة العربية</t>
  </si>
  <si>
    <t>3. حذف</t>
  </si>
  <si>
    <t>3. دليل المؤشرات الإحصائية باللغة الانجليزية</t>
  </si>
  <si>
    <t>4. دليل المتغيرات الإحصائية المستخدمة في الجهاز باللغة العربية</t>
  </si>
  <si>
    <t>5. دليل المتغيرات الإحصائية المستخدمة في الجهاز باللغة الانجليزية</t>
  </si>
  <si>
    <t>QF-16-23</t>
  </si>
  <si>
    <t>نموذج تغيير على مصطلحات/مؤشرات/متغيرات</t>
  </si>
  <si>
    <t>للإستيفاء من مقدم الطلب</t>
  </si>
  <si>
    <t>لإستخدام دائرة المعايير والمنهجيات</t>
  </si>
  <si>
    <t>اسم الوثيقة المرجعية المنشورة</t>
  </si>
  <si>
    <t>اسم المصطلح/المؤشر/المتغير في الوثيقة المرجعية</t>
  </si>
  <si>
    <t xml:space="preserve"> 2023/07/31</t>
  </si>
  <si>
    <t>الإدارة العامة:</t>
  </si>
  <si>
    <t>تاريخ الاعداد:</t>
  </si>
  <si>
    <t>اسم اللجنة</t>
  </si>
  <si>
    <t>الهدف من اللجنة</t>
  </si>
  <si>
    <t>اسم رئيس اللجنة</t>
  </si>
  <si>
    <t>الأعضاء</t>
  </si>
  <si>
    <t>الفترة الزمنية</t>
  </si>
  <si>
    <t>دورية اجتماعاتها</t>
  </si>
  <si>
    <t>الإدارة</t>
  </si>
  <si>
    <t>التاريخ:</t>
  </si>
  <si>
    <t>خطة التدقيق الداخلي السنوي 2010</t>
  </si>
  <si>
    <t>https://www.pcbs.gov.ps/iso/02-RelatedDocs/Record-QF-04-01-AuditPlanSigned2010.pdf</t>
  </si>
  <si>
    <t>https://www.pcbs.gov.ps/iso/02-RelatedDocs/Record-QF-04-01-AuditPlanSigned2011-A-Invalid.pdf</t>
  </si>
  <si>
    <t>خطة التدقيق الداخلي السنوي المعدلة 2011</t>
  </si>
  <si>
    <t>https://www.pcbs.gov.ps/iso/02-RelatedDocs/Record-QF-04-01-AuditPlanSigned2011-B-Mod.pdf</t>
  </si>
  <si>
    <t>ZE-47</t>
  </si>
  <si>
    <t>ZE-48</t>
  </si>
  <si>
    <t>تاريخ آخر تعديل/إنشاء وثيقة:</t>
  </si>
  <si>
    <t>تاريخ آخر حذف وثيقة:</t>
  </si>
  <si>
    <t>روابط جميع ملفات نظام إدارة الجودة المضمنة في الصفحة الالكترونية لنظام إدارة الجودة</t>
  </si>
  <si>
    <t>وثيقة معتمدة. النسخة الوحيدة "المضبوطة" منها هي المخزنة على الصفحة الالكترونية للجهاز.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</si>
</sst>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0"/>
    <numFmt numFmtId="166" formatCode="ddd\ dd/mm/yyyy"/>
  </numFmts>
  <fonts count="75" x14ac:knownFonts="1">
    <font>
      <sz val="10"/>
      <color indexed="8"/>
      <name val="Arial"/>
      <charset val="178"/>
    </font>
    <font>
      <sz val="12"/>
      <color theme="1"/>
      <name val="Simplified Arabic"/>
      <family val="2"/>
      <charset val="178"/>
    </font>
    <font>
      <sz val="12"/>
      <color theme="1"/>
      <name val="Simplified Arabic"/>
      <family val="2"/>
      <charset val="178"/>
    </font>
    <font>
      <sz val="12"/>
      <color theme="1"/>
      <name val="Simplified Arabic"/>
      <family val="2"/>
      <charset val="178"/>
    </font>
    <font>
      <sz val="12"/>
      <color theme="1"/>
      <name val="Simplified Arabic"/>
      <family val="2"/>
      <charset val="178"/>
    </font>
    <font>
      <sz val="12"/>
      <color theme="1"/>
      <name val="Simplified Arabic"/>
      <family val="2"/>
      <charset val="178"/>
    </font>
    <font>
      <sz val="12"/>
      <color theme="1"/>
      <name val="Simplified Arabic"/>
      <family val="2"/>
      <charset val="178"/>
    </font>
    <font>
      <sz val="12"/>
      <color theme="1"/>
      <name val="Simplified Arabic"/>
      <family val="2"/>
      <charset val="178"/>
    </font>
    <font>
      <sz val="12"/>
      <color theme="1"/>
      <name val="Simplified Arabic"/>
      <family val="2"/>
      <charset val="178"/>
    </font>
    <font>
      <sz val="10"/>
      <color indexed="8"/>
      <name val="Arial"/>
      <family val="2"/>
    </font>
    <font>
      <sz val="10"/>
      <color theme="1"/>
      <name val="Arial"/>
      <family val="2"/>
    </font>
    <font>
      <sz val="13"/>
      <color theme="1"/>
      <name val="Simplified Arabic"/>
      <family val="1"/>
    </font>
    <font>
      <sz val="12"/>
      <color theme="1"/>
      <name val="Simplified Arabic"/>
      <family val="1"/>
    </font>
    <font>
      <b/>
      <sz val="13"/>
      <color theme="1"/>
      <name val="Simplified Arabic"/>
      <family val="1"/>
    </font>
    <font>
      <sz val="10"/>
      <color rgb="FFFF0000"/>
      <name val="Arial"/>
      <family val="2"/>
    </font>
    <font>
      <b/>
      <sz val="12"/>
      <name val="Simplified Arabic"/>
      <family val="1"/>
    </font>
    <font>
      <sz val="12"/>
      <name val="Simplified Arabic"/>
      <family val="1"/>
    </font>
    <font>
      <sz val="12"/>
      <name val="Times New Roman"/>
      <family val="1"/>
      <scheme val="major"/>
    </font>
    <font>
      <b/>
      <sz val="10"/>
      <color theme="1"/>
      <name val="Arial"/>
      <family val="2"/>
    </font>
    <font>
      <b/>
      <sz val="12"/>
      <name val="Times New Roman"/>
      <family val="1"/>
      <scheme val="major"/>
    </font>
    <font>
      <b/>
      <sz val="13"/>
      <color theme="1"/>
      <name val="Times New Roman"/>
      <family val="1"/>
      <scheme val="major"/>
    </font>
    <font>
      <u/>
      <sz val="10"/>
      <color theme="10"/>
      <name val="Arial"/>
      <family val="2"/>
    </font>
    <font>
      <sz val="13"/>
      <color rgb="FFFF0000"/>
      <name val="Simplified Arabic"/>
      <family val="1"/>
    </font>
    <font>
      <sz val="13"/>
      <name val="Simplified Arabic"/>
      <family val="1"/>
    </font>
    <font>
      <sz val="12"/>
      <color indexed="8"/>
      <name val="Simplified Arabic"/>
      <family val="1"/>
    </font>
    <font>
      <sz val="12"/>
      <color rgb="FFFF0000"/>
      <name val="Simplified Arabic"/>
      <family val="1"/>
    </font>
    <font>
      <b/>
      <sz val="12"/>
      <color indexed="8"/>
      <name val="Simplified Arabic"/>
      <family val="1"/>
    </font>
    <font>
      <sz val="12"/>
      <color indexed="8"/>
      <name val="Times New Roman"/>
      <family val="1"/>
      <charset val="178"/>
    </font>
    <font>
      <sz val="10.5"/>
      <color indexed="8"/>
      <name val="Simplified Arabic"/>
      <family val="1"/>
    </font>
    <font>
      <b/>
      <sz val="12"/>
      <color theme="1"/>
      <name val="Simplified Arabic"/>
      <family val="1"/>
    </font>
    <font>
      <sz val="12"/>
      <color theme="1"/>
      <name val="Times New Roman"/>
      <family val="1"/>
      <charset val="178"/>
    </font>
    <font>
      <sz val="12"/>
      <color theme="1"/>
      <name val="Times New Roman"/>
      <family val="1"/>
      <scheme val="major"/>
    </font>
    <font>
      <b/>
      <sz val="12"/>
      <color rgb="FFFF0000"/>
      <name val="Simplified Arabic"/>
      <family val="1"/>
    </font>
    <font>
      <b/>
      <sz val="12"/>
      <color rgb="FF0070C0"/>
      <name val="Simplified Arabic"/>
      <family val="1"/>
    </font>
    <font>
      <u/>
      <sz val="12"/>
      <color theme="10"/>
      <name val="Simplified Arabic"/>
      <family val="1"/>
    </font>
    <font>
      <sz val="12"/>
      <color indexed="8"/>
      <name val="Arial"/>
      <family val="2"/>
    </font>
    <font>
      <b/>
      <u/>
      <sz val="12"/>
      <color theme="1"/>
      <name val="Simplified Arabic"/>
      <family val="1"/>
    </font>
    <font>
      <sz val="11"/>
      <color indexed="8"/>
      <name val="Simplified Arabic"/>
      <family val="1"/>
    </font>
    <font>
      <sz val="11"/>
      <color rgb="FF000000"/>
      <name val="Simplified Arabic"/>
      <family val="1"/>
    </font>
    <font>
      <b/>
      <sz val="14"/>
      <color indexed="8"/>
      <name val="Simplified Arabic"/>
      <family val="1"/>
    </font>
    <font>
      <b/>
      <sz val="13"/>
      <color indexed="8"/>
      <name val="Simplified Arabic"/>
      <family val="1"/>
    </font>
    <font>
      <b/>
      <sz val="11"/>
      <color indexed="8"/>
      <name val="Simplified Arabic"/>
      <family val="1"/>
    </font>
    <font>
      <sz val="11"/>
      <color indexed="8"/>
      <name val="Times New Roman"/>
      <family val="1"/>
    </font>
    <font>
      <sz val="11"/>
      <color rgb="FF000000"/>
      <name val="Times New Roman"/>
      <family val="1"/>
    </font>
    <font>
      <b/>
      <sz val="11"/>
      <color rgb="FF000000"/>
      <name val="Simplified Arabic"/>
      <family val="1"/>
    </font>
    <font>
      <b/>
      <sz val="11"/>
      <color indexed="8"/>
      <name val="Times New Roman"/>
      <family val="1"/>
    </font>
    <font>
      <b/>
      <sz val="7"/>
      <color indexed="8"/>
      <name val="Times New Roman"/>
      <family val="1"/>
    </font>
    <font>
      <sz val="11"/>
      <color indexed="8"/>
      <name val="Symbol"/>
      <family val="1"/>
      <charset val="2"/>
    </font>
    <font>
      <sz val="7"/>
      <color indexed="8"/>
      <name val="Times New Roman"/>
      <family val="1"/>
    </font>
    <font>
      <sz val="11"/>
      <color theme="1"/>
      <name val="Arial"/>
      <family val="2"/>
      <charset val="178"/>
      <scheme val="minor"/>
    </font>
    <font>
      <b/>
      <sz val="14"/>
      <color theme="1"/>
      <name val="Simplified Arabic"/>
      <family val="1"/>
    </font>
    <font>
      <b/>
      <sz val="11"/>
      <name val="Simplified Arabic"/>
      <family val="1"/>
    </font>
    <font>
      <b/>
      <sz val="11"/>
      <color theme="1"/>
      <name val="Simplified Arabic"/>
      <family val="1"/>
    </font>
    <font>
      <sz val="11"/>
      <color theme="1"/>
      <name val="Simplified Arabic"/>
      <family val="1"/>
    </font>
    <font>
      <sz val="11"/>
      <color indexed="12"/>
      <name val="Simplified Arabic"/>
      <family val="1"/>
    </font>
    <font>
      <sz val="11"/>
      <name val="Simplified Arabic"/>
      <family val="1"/>
    </font>
    <font>
      <sz val="11"/>
      <color rgb="FFFF0000"/>
      <name val="Simplified Arabic"/>
      <family val="1"/>
    </font>
    <font>
      <b/>
      <sz val="9"/>
      <color indexed="81"/>
      <name val="Tahoma"/>
      <family val="2"/>
    </font>
    <font>
      <sz val="9"/>
      <color indexed="81"/>
      <name val="Tahoma"/>
      <family val="2"/>
    </font>
    <font>
      <sz val="12"/>
      <color rgb="FF000000"/>
      <name val="Simplified Arabic"/>
      <family val="1"/>
    </font>
    <font>
      <u/>
      <sz val="11"/>
      <color theme="10"/>
      <name val="Arial"/>
      <family val="2"/>
      <charset val="178"/>
    </font>
    <font>
      <b/>
      <sz val="14"/>
      <color rgb="FF000000"/>
      <name val="Times New Roman"/>
      <family val="1"/>
      <scheme val="major"/>
    </font>
    <font>
      <u/>
      <sz val="12"/>
      <color theme="10"/>
      <name val="Simplified Arabic"/>
      <family val="2"/>
      <charset val="178"/>
    </font>
    <font>
      <sz val="10"/>
      <name val="MS Sans Serif"/>
    </font>
    <font>
      <sz val="10"/>
      <name val="Simplified Arabic"/>
      <family val="1"/>
    </font>
    <font>
      <sz val="12"/>
      <color theme="10"/>
      <name val="Times New Roman"/>
      <family val="1"/>
      <scheme val="major"/>
    </font>
    <font>
      <b/>
      <sz val="12"/>
      <color rgb="FFFFA500"/>
      <name val="Simplified Arabic"/>
      <family val="1"/>
    </font>
    <font>
      <u/>
      <sz val="10"/>
      <color theme="10"/>
      <name val="Times New Roman"/>
      <family val="1"/>
      <scheme val="major"/>
    </font>
    <font>
      <sz val="10"/>
      <color indexed="8"/>
      <name val="Times New Roman"/>
      <family val="1"/>
      <scheme val="major"/>
    </font>
    <font>
      <sz val="10"/>
      <color indexed="8"/>
      <name val="Arial"/>
      <family val="2"/>
    </font>
    <font>
      <sz val="10"/>
      <color theme="1"/>
      <name val="Simplified Arabic"/>
      <family val="1"/>
    </font>
    <font>
      <sz val="10"/>
      <color rgb="FFFF0000"/>
      <name val="Simplified Arabic"/>
      <family val="1"/>
    </font>
    <font>
      <b/>
      <sz val="11"/>
      <color theme="1"/>
      <name val="Arial"/>
      <family val="2"/>
      <scheme val="minor"/>
    </font>
    <font>
      <b/>
      <sz val="13"/>
      <name val="Times New Roman"/>
      <family val="1"/>
      <scheme val="major"/>
    </font>
    <font>
      <sz val="13"/>
      <color theme="0"/>
      <name val="Simplified Arabic"/>
      <family val="1"/>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style="thin">
        <color indexed="64"/>
      </top>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s>
  <cellStyleXfs count="10">
    <xf numFmtId="0" fontId="0" fillId="0" borderId="0"/>
    <xf numFmtId="0" fontId="9" fillId="0" borderId="0"/>
    <xf numFmtId="0" fontId="21" fillId="0" borderId="0" applyNumberFormat="0" applyFill="0" applyBorder="0" applyAlignment="0" applyProtection="0"/>
    <xf numFmtId="0" fontId="49" fillId="0" borderId="0"/>
    <xf numFmtId="0" fontId="60" fillId="0" borderId="0" applyNumberFormat="0" applyFill="0" applyBorder="0" applyAlignment="0" applyProtection="0">
      <alignment vertical="top"/>
      <protection locked="0"/>
    </xf>
    <xf numFmtId="0" fontId="8" fillId="0" borderId="0"/>
    <xf numFmtId="0" fontId="62" fillId="0" borderId="0" applyNumberFormat="0" applyFill="0" applyBorder="0" applyAlignment="0" applyProtection="0"/>
    <xf numFmtId="0" fontId="63" fillId="0" borderId="0"/>
    <xf numFmtId="0" fontId="69" fillId="0" borderId="0"/>
    <xf numFmtId="0" fontId="9" fillId="0" borderId="0"/>
  </cellStyleXfs>
  <cellXfs count="296">
    <xf numFmtId="0" fontId="0" fillId="0" borderId="0" xfId="0"/>
    <xf numFmtId="0" fontId="10" fillId="0" borderId="0" xfId="0" applyFont="1" applyFill="1" applyBorder="1" applyAlignment="1" applyProtection="1">
      <alignment horizontal="right" vertical="center"/>
      <protection locked="0"/>
    </xf>
    <xf numFmtId="0" fontId="14" fillId="0" borderId="0" xfId="0" applyFont="1" applyFill="1" applyBorder="1" applyAlignment="1" applyProtection="1">
      <alignment horizontal="right" vertical="center"/>
      <protection locked="0"/>
    </xf>
    <xf numFmtId="0" fontId="12" fillId="0" borderId="0" xfId="0" applyFont="1" applyFill="1" applyBorder="1" applyAlignment="1" applyProtection="1">
      <alignment horizontal="right" vertical="center"/>
      <protection locked="0"/>
    </xf>
    <xf numFmtId="0" fontId="15" fillId="0" borderId="1" xfId="0" applyFont="1" applyBorder="1" applyAlignment="1">
      <alignment horizontal="center" vertical="center" readingOrder="2"/>
    </xf>
    <xf numFmtId="0" fontId="15" fillId="0" borderId="1" xfId="0" applyFont="1" applyBorder="1" applyAlignment="1">
      <alignment horizontal="center" vertical="center" wrapText="1" readingOrder="2"/>
    </xf>
    <xf numFmtId="0" fontId="17" fillId="0" borderId="1" xfId="0" applyFont="1" applyBorder="1" applyAlignment="1">
      <alignment horizontal="right" vertical="center" readingOrder="1"/>
    </xf>
    <xf numFmtId="0" fontId="17" fillId="0" borderId="1" xfId="0" applyFont="1" applyFill="1" applyBorder="1" applyAlignment="1" applyProtection="1">
      <alignment horizontal="left" vertical="center"/>
      <protection locked="0"/>
    </xf>
    <xf numFmtId="0" fontId="16" fillId="0" borderId="1" xfId="0" applyFont="1" applyFill="1" applyBorder="1" applyAlignment="1" applyProtection="1">
      <alignment horizontal="right" vertical="center"/>
      <protection locked="0"/>
    </xf>
    <xf numFmtId="164" fontId="11" fillId="0" borderId="1" xfId="0" applyNumberFormat="1" applyFont="1" applyFill="1" applyBorder="1" applyAlignment="1" applyProtection="1">
      <alignment horizontal="right" vertical="center" readingOrder="2"/>
      <protection locked="0"/>
    </xf>
    <xf numFmtId="0" fontId="16" fillId="0" borderId="1" xfId="0" applyFont="1" applyBorder="1" applyAlignment="1">
      <alignment horizontal="right" vertical="center" readingOrder="2"/>
    </xf>
    <xf numFmtId="0" fontId="17" fillId="0" borderId="1" xfId="0" applyFont="1" applyBorder="1" applyAlignment="1">
      <alignment horizontal="left" vertical="center"/>
    </xf>
    <xf numFmtId="0" fontId="17" fillId="0" borderId="1" xfId="0" applyFont="1" applyBorder="1" applyAlignment="1">
      <alignment horizontal="left" vertical="center" readingOrder="1"/>
    </xf>
    <xf numFmtId="0" fontId="13" fillId="0" borderId="0" xfId="0" applyFont="1" applyFill="1" applyBorder="1" applyAlignment="1" applyProtection="1">
      <alignment vertical="center" readingOrder="2"/>
      <protection locked="0"/>
    </xf>
    <xf numFmtId="0" fontId="18" fillId="0" borderId="0" xfId="0" applyFont="1" applyFill="1" applyBorder="1" applyAlignment="1" applyProtection="1">
      <alignment horizontal="right" vertical="center"/>
      <protection locked="0"/>
    </xf>
    <xf numFmtId="0" fontId="14" fillId="0" borderId="0" xfId="0" applyNumberFormat="1" applyFont="1" applyFill="1" applyBorder="1" applyAlignment="1" applyProtection="1">
      <alignment horizontal="right" vertical="center"/>
      <protection locked="0"/>
    </xf>
    <xf numFmtId="165" fontId="14" fillId="0" borderId="0" xfId="0" applyNumberFormat="1" applyFont="1" applyFill="1" applyBorder="1" applyAlignment="1" applyProtection="1">
      <alignment horizontal="right" vertical="center"/>
      <protection locked="0"/>
    </xf>
    <xf numFmtId="165" fontId="19" fillId="0" borderId="0" xfId="0" applyNumberFormat="1" applyFont="1" applyFill="1" applyBorder="1" applyAlignment="1" applyProtection="1">
      <alignment horizontal="right" vertical="center"/>
      <protection locked="0"/>
    </xf>
    <xf numFmtId="0" fontId="10" fillId="0" borderId="0" xfId="0" applyNumberFormat="1" applyFont="1" applyFill="1" applyBorder="1" applyAlignment="1" applyProtection="1">
      <alignment horizontal="right" vertical="center"/>
      <protection locked="0"/>
    </xf>
    <xf numFmtId="165" fontId="17" fillId="0" borderId="1" xfId="0" applyNumberFormat="1" applyFont="1" applyFill="1" applyBorder="1" applyAlignment="1" applyProtection="1">
      <alignment horizontal="right" vertical="center"/>
      <protection locked="0"/>
    </xf>
    <xf numFmtId="0" fontId="20" fillId="0" borderId="0" xfId="0" applyFont="1" applyFill="1" applyBorder="1" applyAlignment="1" applyProtection="1">
      <alignment horizontal="right" vertical="center" readingOrder="2"/>
      <protection locked="0"/>
    </xf>
    <xf numFmtId="0" fontId="13" fillId="0" borderId="0" xfId="0" applyFont="1" applyFill="1" applyBorder="1" applyAlignment="1" applyProtection="1">
      <alignment horizontal="right" vertical="center" readingOrder="2"/>
      <protection locked="0"/>
    </xf>
    <xf numFmtId="0" fontId="22" fillId="0" borderId="0" xfId="0" applyFont="1" applyFill="1" applyBorder="1" applyAlignment="1" applyProtection="1">
      <alignment vertical="top" wrapText="1" readingOrder="2"/>
      <protection locked="0"/>
    </xf>
    <xf numFmtId="164" fontId="23" fillId="0" borderId="1" xfId="0" applyNumberFormat="1" applyFont="1" applyFill="1" applyBorder="1" applyAlignment="1" applyProtection="1">
      <alignment horizontal="right" vertical="center" readingOrder="2"/>
      <protection locked="0"/>
    </xf>
    <xf numFmtId="0" fontId="16" fillId="0" borderId="1" xfId="0" applyFont="1" applyBorder="1" applyAlignment="1">
      <alignment horizontal="right" vertical="center" readingOrder="1"/>
    </xf>
    <xf numFmtId="0" fontId="13" fillId="0" borderId="0" xfId="0" applyFont="1" applyFill="1" applyBorder="1" applyAlignment="1" applyProtection="1">
      <alignment horizontal="center" vertical="center" readingOrder="2"/>
      <protection locked="0"/>
    </xf>
    <xf numFmtId="0" fontId="13" fillId="0" borderId="0" xfId="0" applyFont="1" applyFill="1" applyBorder="1" applyAlignment="1" applyProtection="1">
      <alignment horizontal="center" vertical="center" readingOrder="2"/>
      <protection locked="0"/>
    </xf>
    <xf numFmtId="164" fontId="13" fillId="0" borderId="0" xfId="0" applyNumberFormat="1" applyFont="1" applyFill="1" applyBorder="1" applyAlignment="1" applyProtection="1">
      <alignment horizontal="right" vertical="center" readingOrder="2"/>
      <protection locked="0"/>
    </xf>
    <xf numFmtId="0" fontId="22" fillId="0" borderId="0" xfId="0" applyFont="1" applyFill="1" applyBorder="1" applyAlignment="1" applyProtection="1">
      <alignment vertical="center" readingOrder="2"/>
      <protection locked="0"/>
    </xf>
    <xf numFmtId="0" fontId="0" fillId="0" borderId="0" xfId="0" applyFill="1" applyAlignment="1">
      <alignment horizontal="centerContinuous" vertical="center"/>
    </xf>
    <xf numFmtId="0" fontId="0" fillId="0" borderId="0" xfId="0" applyFill="1" applyAlignment="1">
      <alignment horizontal="right" vertical="center"/>
    </xf>
    <xf numFmtId="0" fontId="26" fillId="0" borderId="0" xfId="0" applyFont="1" applyFill="1" applyBorder="1" applyAlignment="1">
      <alignment horizontal="right" vertical="center"/>
    </xf>
    <xf numFmtId="0" fontId="26" fillId="0" borderId="1" xfId="0" applyFont="1" applyFill="1" applyBorder="1" applyAlignment="1">
      <alignment horizontal="center" vertical="center"/>
    </xf>
    <xf numFmtId="0" fontId="27" fillId="0" borderId="1" xfId="0" applyFont="1" applyFill="1" applyBorder="1" applyAlignment="1">
      <alignment horizontal="right" vertical="center"/>
    </xf>
    <xf numFmtId="0" fontId="27" fillId="0" borderId="1" xfId="0" applyFont="1" applyFill="1" applyBorder="1" applyAlignment="1">
      <alignment horizontal="center" vertical="center"/>
    </xf>
    <xf numFmtId="0" fontId="24" fillId="0" borderId="1" xfId="0" applyFont="1" applyFill="1" applyBorder="1" applyAlignment="1">
      <alignment horizontal="right" vertical="center"/>
    </xf>
    <xf numFmtId="0" fontId="26" fillId="0" borderId="0" xfId="0" applyFont="1" applyBorder="1" applyAlignment="1">
      <alignment horizontal="right" vertical="center"/>
    </xf>
    <xf numFmtId="0" fontId="0" fillId="0" borderId="0" xfId="0" applyFill="1" applyBorder="1" applyAlignment="1">
      <alignment horizontal="right" vertical="center"/>
    </xf>
    <xf numFmtId="0" fontId="28" fillId="0" borderId="0" xfId="0" applyFont="1" applyFill="1" applyBorder="1" applyAlignment="1">
      <alignment horizontal="center" vertical="center"/>
    </xf>
    <xf numFmtId="0" fontId="0" fillId="0" borderId="0" xfId="0" applyBorder="1" applyAlignment="1">
      <alignment horizontal="right" vertical="center"/>
    </xf>
    <xf numFmtId="0" fontId="28" fillId="0" borderId="1" xfId="0" applyFont="1" applyBorder="1" applyAlignment="1">
      <alignment horizontal="right" vertical="center"/>
    </xf>
    <xf numFmtId="0" fontId="24" fillId="0" borderId="1" xfId="0" applyFont="1" applyBorder="1" applyAlignment="1">
      <alignment vertical="center"/>
    </xf>
    <xf numFmtId="0" fontId="10" fillId="0" borderId="0" xfId="0" applyFont="1" applyFill="1" applyAlignment="1">
      <alignment horizontal="right" vertical="center"/>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30" fillId="0" borderId="1" xfId="0" applyFont="1" applyFill="1" applyBorder="1" applyAlignment="1">
      <alignment horizontal="right" vertical="center"/>
    </xf>
    <xf numFmtId="166" fontId="31" fillId="0" borderId="1" xfId="0" applyNumberFormat="1" applyFont="1" applyFill="1" applyBorder="1" applyAlignment="1">
      <alignment horizontal="left" vertical="center"/>
    </xf>
    <xf numFmtId="0" fontId="12" fillId="0" borderId="1" xfId="0" applyNumberFormat="1" applyFont="1" applyFill="1" applyBorder="1" applyAlignment="1">
      <alignment horizontal="right" vertical="center" wrapText="1"/>
    </xf>
    <xf numFmtId="0" fontId="30" fillId="0" borderId="1" xfId="0" applyFont="1" applyFill="1" applyBorder="1" applyAlignment="1">
      <alignment horizontal="center" vertical="center"/>
    </xf>
    <xf numFmtId="49" fontId="12" fillId="0" borderId="1" xfId="2" applyNumberFormat="1" applyFont="1" applyFill="1" applyBorder="1" applyAlignment="1" applyProtection="1">
      <alignment horizontal="right" vertical="center" wrapText="1" readingOrder="2"/>
    </xf>
    <xf numFmtId="0" fontId="12" fillId="0" borderId="1" xfId="0" applyNumberFormat="1" applyFont="1" applyFill="1" applyBorder="1" applyAlignment="1">
      <alignment horizontal="right" vertical="top" wrapText="1"/>
    </xf>
    <xf numFmtId="0" fontId="21" fillId="0" borderId="0" xfId="2" applyFill="1" applyBorder="1" applyAlignment="1" applyProtection="1">
      <alignment horizontal="right" vertical="center"/>
      <protection locked="0"/>
    </xf>
    <xf numFmtId="0" fontId="13" fillId="0" borderId="0" xfId="0" applyFont="1" applyFill="1" applyBorder="1" applyAlignment="1" applyProtection="1">
      <alignment horizontal="center" vertical="center" readingOrder="2"/>
      <protection locked="0"/>
    </xf>
    <xf numFmtId="164" fontId="13" fillId="0" borderId="0" xfId="0" applyNumberFormat="1" applyFont="1" applyFill="1" applyBorder="1" applyAlignment="1" applyProtection="1">
      <alignment horizontal="right" vertical="center" readingOrder="2"/>
      <protection locked="0"/>
    </xf>
    <xf numFmtId="0" fontId="32" fillId="0" borderId="1" xfId="0" applyFont="1" applyBorder="1" applyAlignment="1">
      <alignment horizontal="center" vertical="center" wrapText="1" readingOrder="2"/>
    </xf>
    <xf numFmtId="0" fontId="32" fillId="0" borderId="1" xfId="0" applyFont="1" applyBorder="1" applyAlignment="1">
      <alignment horizontal="center" vertical="center" readingOrder="2"/>
    </xf>
    <xf numFmtId="0" fontId="16" fillId="0" borderId="1" xfId="0" applyFont="1" applyBorder="1"/>
    <xf numFmtId="164" fontId="13" fillId="0" borderId="0" xfId="0" applyNumberFormat="1" applyFont="1" applyFill="1" applyBorder="1" applyAlignment="1" applyProtection="1">
      <alignment vertical="center" readingOrder="2"/>
      <protection locked="0"/>
    </xf>
    <xf numFmtId="0" fontId="34" fillId="0" borderId="1" xfId="2" applyFont="1" applyBorder="1" applyAlignment="1">
      <alignment horizontal="center" vertical="center" wrapText="1" readingOrder="2"/>
    </xf>
    <xf numFmtId="165" fontId="17" fillId="0" borderId="6" xfId="0" applyNumberFormat="1" applyFont="1" applyFill="1" applyBorder="1" applyAlignment="1" applyProtection="1">
      <alignment horizontal="right" vertical="center"/>
      <protection locked="0"/>
    </xf>
    <xf numFmtId="164" fontId="11" fillId="0" borderId="9" xfId="0" applyNumberFormat="1" applyFont="1" applyFill="1" applyBorder="1" applyAlignment="1" applyProtection="1">
      <alignment horizontal="right" vertical="center" readingOrder="2"/>
      <protection locked="0"/>
    </xf>
    <xf numFmtId="0" fontId="16" fillId="0" borderId="10" xfId="0" applyFont="1" applyFill="1" applyBorder="1" applyAlignment="1" applyProtection="1">
      <alignment horizontal="right" vertical="center"/>
      <protection locked="0"/>
    </xf>
    <xf numFmtId="0" fontId="17" fillId="0" borderId="8" xfId="0" applyFont="1" applyFill="1" applyBorder="1" applyAlignment="1" applyProtection="1">
      <alignment horizontal="right" vertical="center"/>
      <protection locked="0"/>
    </xf>
    <xf numFmtId="164" fontId="11" fillId="0" borderId="2" xfId="0" applyNumberFormat="1" applyFont="1" applyFill="1" applyBorder="1" applyAlignment="1" applyProtection="1">
      <alignment horizontal="right" vertical="center" readingOrder="2"/>
      <protection locked="0"/>
    </xf>
    <xf numFmtId="164" fontId="11" fillId="0" borderId="0" xfId="0" applyNumberFormat="1" applyFont="1" applyFill="1" applyBorder="1" applyAlignment="1" applyProtection="1">
      <alignment horizontal="right" vertical="center" readingOrder="2"/>
      <protection locked="0"/>
    </xf>
    <xf numFmtId="164" fontId="13" fillId="0" borderId="0" xfId="0" applyNumberFormat="1" applyFont="1" applyFill="1" applyBorder="1" applyAlignment="1" applyProtection="1">
      <alignment horizontal="right" vertical="center" readingOrder="2"/>
      <protection locked="0"/>
    </xf>
    <xf numFmtId="0" fontId="16" fillId="0" borderId="1" xfId="0" applyFont="1" applyBorder="1" applyAlignment="1" applyProtection="1">
      <alignment horizontal="right" vertical="center" readingOrder="2"/>
    </xf>
    <xf numFmtId="0" fontId="11" fillId="0" borderId="0" xfId="0" applyFont="1" applyFill="1" applyBorder="1" applyAlignment="1" applyProtection="1">
      <alignment horizontal="right" vertical="center" readingOrder="2"/>
      <protection locked="0"/>
    </xf>
    <xf numFmtId="0" fontId="13" fillId="0" borderId="0" xfId="0" applyFont="1" applyFill="1" applyBorder="1" applyAlignment="1" applyProtection="1">
      <alignment horizontal="center" vertical="center" readingOrder="2"/>
      <protection locked="0"/>
    </xf>
    <xf numFmtId="0" fontId="13" fillId="0" borderId="0" xfId="0" applyFont="1" applyFill="1" applyBorder="1" applyAlignment="1" applyProtection="1">
      <alignment horizontal="center" vertical="center" wrapText="1" readingOrder="2"/>
      <protection locked="0"/>
    </xf>
    <xf numFmtId="0" fontId="12" fillId="0" borderId="2" xfId="0" applyFont="1" applyFill="1" applyBorder="1" applyAlignment="1" applyProtection="1">
      <alignment horizontal="right" vertical="center" readingOrder="2"/>
      <protection locked="0"/>
    </xf>
    <xf numFmtId="0" fontId="16" fillId="0" borderId="1" xfId="0" applyFont="1" applyBorder="1" applyAlignment="1" applyProtection="1">
      <alignment horizontal="right" vertical="center" wrapText="1" readingOrder="2"/>
      <protection locked="0"/>
    </xf>
    <xf numFmtId="0" fontId="17" fillId="0" borderId="2" xfId="0" applyFont="1" applyBorder="1" applyAlignment="1" applyProtection="1">
      <alignment horizontal="right" vertical="center" readingOrder="1"/>
      <protection locked="0"/>
    </xf>
    <xf numFmtId="0" fontId="16" fillId="0" borderId="8" xfId="0" applyFont="1" applyBorder="1" applyAlignment="1" applyProtection="1">
      <alignment horizontal="right" vertical="center" readingOrder="2"/>
      <protection locked="0"/>
    </xf>
    <xf numFmtId="0" fontId="16" fillId="0" borderId="4" xfId="0" applyFont="1" applyBorder="1" applyAlignment="1" applyProtection="1">
      <alignment horizontal="right" vertical="center" readingOrder="2"/>
      <protection locked="0"/>
    </xf>
    <xf numFmtId="0" fontId="25" fillId="0" borderId="6" xfId="0" applyFont="1" applyBorder="1" applyAlignment="1" applyProtection="1">
      <alignment horizontal="right" vertical="center" wrapText="1" readingOrder="2"/>
      <protection locked="0"/>
    </xf>
    <xf numFmtId="0" fontId="13" fillId="0" borderId="0" xfId="0" applyFont="1" applyFill="1" applyBorder="1" applyAlignment="1" applyProtection="1">
      <alignment horizontal="right" vertical="center" readingOrder="2"/>
    </xf>
    <xf numFmtId="0" fontId="10" fillId="0" borderId="0" xfId="0" applyFont="1" applyFill="1" applyBorder="1" applyAlignment="1" applyProtection="1">
      <alignment horizontal="right" vertical="center"/>
    </xf>
    <xf numFmtId="0" fontId="13" fillId="0" borderId="0" xfId="0" applyFont="1" applyFill="1" applyBorder="1" applyAlignment="1" applyProtection="1">
      <alignment horizontal="center" vertical="center" readingOrder="2"/>
    </xf>
    <xf numFmtId="0" fontId="14" fillId="0" borderId="0" xfId="0" applyFont="1" applyFill="1" applyBorder="1" applyAlignment="1" applyProtection="1">
      <alignment horizontal="right" vertical="center"/>
    </xf>
    <xf numFmtId="0" fontId="22" fillId="0" borderId="0" xfId="0" applyFont="1" applyFill="1" applyBorder="1" applyAlignment="1" applyProtection="1">
      <alignment vertical="top" wrapText="1" readingOrder="2"/>
    </xf>
    <xf numFmtId="0" fontId="23" fillId="0" borderId="0" xfId="0" applyFont="1" applyFill="1" applyBorder="1" applyAlignment="1" applyProtection="1">
      <alignment horizontal="right" vertical="center" readingOrder="2"/>
    </xf>
    <xf numFmtId="0" fontId="13" fillId="0" borderId="0" xfId="0" applyFont="1" applyFill="1" applyBorder="1" applyAlignment="1" applyProtection="1">
      <alignment vertical="center" readingOrder="2"/>
    </xf>
    <xf numFmtId="0" fontId="20" fillId="0" borderId="0" xfId="0" applyFont="1" applyFill="1" applyBorder="1" applyAlignment="1" applyProtection="1">
      <alignment horizontal="right" vertical="center" readingOrder="2"/>
    </xf>
    <xf numFmtId="164" fontId="13" fillId="0" borderId="0" xfId="0" applyNumberFormat="1" applyFont="1" applyFill="1" applyBorder="1" applyAlignment="1" applyProtection="1">
      <alignment horizontal="right" vertical="center" readingOrder="2"/>
    </xf>
    <xf numFmtId="165" fontId="19" fillId="0" borderId="0" xfId="0" applyNumberFormat="1" applyFont="1" applyFill="1" applyBorder="1" applyAlignment="1" applyProtection="1">
      <alignment horizontal="right" vertical="center"/>
    </xf>
    <xf numFmtId="0" fontId="23" fillId="0" borderId="0" xfId="0" applyFont="1" applyFill="1" applyBorder="1" applyAlignment="1" applyProtection="1">
      <alignment vertical="top" wrapText="1" readingOrder="2"/>
    </xf>
    <xf numFmtId="0" fontId="16" fillId="0" borderId="0" xfId="0" applyFont="1" applyBorder="1" applyAlignment="1" applyProtection="1">
      <alignment horizontal="right" vertical="center" readingOrder="2"/>
    </xf>
    <xf numFmtId="164" fontId="11" fillId="0" borderId="0" xfId="0" applyNumberFormat="1" applyFont="1" applyFill="1" applyBorder="1" applyAlignment="1" applyProtection="1">
      <alignment horizontal="right" vertical="center" readingOrder="2"/>
    </xf>
    <xf numFmtId="0" fontId="22" fillId="0" borderId="0" xfId="0" applyFont="1" applyFill="1" applyBorder="1" applyAlignment="1" applyProtection="1">
      <alignment horizontal="right" vertical="top" wrapText="1" readingOrder="2"/>
    </xf>
    <xf numFmtId="0" fontId="12" fillId="0" borderId="0" xfId="0" applyFont="1" applyFill="1" applyBorder="1" applyAlignment="1" applyProtection="1">
      <alignment horizontal="right" vertical="center"/>
    </xf>
    <xf numFmtId="0" fontId="15" fillId="0" borderId="1" xfId="0" applyFont="1" applyBorder="1" applyAlignment="1" applyProtection="1">
      <alignment horizontal="center" vertical="center" wrapText="1" readingOrder="2"/>
    </xf>
    <xf numFmtId="0" fontId="33" fillId="0" borderId="7" xfId="0" applyFont="1" applyBorder="1" applyAlignment="1" applyProtection="1">
      <alignment horizontal="center" vertical="center" wrapText="1" readingOrder="2"/>
    </xf>
    <xf numFmtId="0" fontId="32" fillId="0" borderId="7" xfId="0" applyFont="1" applyBorder="1" applyAlignment="1" applyProtection="1">
      <alignment horizontal="center" vertical="center" readingOrder="2"/>
    </xf>
    <xf numFmtId="0" fontId="32" fillId="0" borderId="7" xfId="0" applyFont="1" applyBorder="1" applyAlignment="1" applyProtection="1">
      <alignment horizontal="center" vertical="center" wrapText="1" readingOrder="2"/>
    </xf>
    <xf numFmtId="0" fontId="15" fillId="2" borderId="1" xfId="0" applyFont="1" applyFill="1" applyBorder="1" applyAlignment="1" applyProtection="1">
      <alignment horizontal="center" vertical="center" wrapText="1" readingOrder="2"/>
    </xf>
    <xf numFmtId="0" fontId="33" fillId="2" borderId="1" xfId="0" applyFont="1" applyFill="1" applyBorder="1" applyAlignment="1" applyProtection="1">
      <alignment horizontal="center" vertical="center" wrapText="1" readingOrder="2"/>
    </xf>
    <xf numFmtId="0" fontId="32" fillId="2" borderId="7" xfId="0" applyFont="1" applyFill="1" applyBorder="1" applyAlignment="1" applyProtection="1">
      <alignment horizontal="center" vertical="center" wrapText="1" readingOrder="2"/>
    </xf>
    <xf numFmtId="0" fontId="14" fillId="0" borderId="0" xfId="0" applyNumberFormat="1" applyFont="1" applyFill="1" applyBorder="1" applyAlignment="1" applyProtection="1">
      <alignment horizontal="right" vertical="center"/>
    </xf>
    <xf numFmtId="0" fontId="16" fillId="3" borderId="1" xfId="0" applyFont="1" applyFill="1" applyBorder="1" applyAlignment="1" applyProtection="1">
      <alignment horizontal="right" vertical="center"/>
      <protection locked="0"/>
    </xf>
    <xf numFmtId="165" fontId="16" fillId="3" borderId="1" xfId="0" applyNumberFormat="1" applyFont="1" applyFill="1" applyBorder="1" applyAlignment="1" applyProtection="1">
      <alignment horizontal="right" vertical="center"/>
      <protection locked="0"/>
    </xf>
    <xf numFmtId="164" fontId="23" fillId="3" borderId="1" xfId="0" applyNumberFormat="1" applyFont="1" applyFill="1" applyBorder="1" applyAlignment="1" applyProtection="1">
      <alignment horizontal="right" vertical="center" wrapText="1" readingOrder="2"/>
      <protection locked="0"/>
    </xf>
    <xf numFmtId="164" fontId="23" fillId="3" borderId="1" xfId="0" applyNumberFormat="1" applyFont="1" applyFill="1" applyBorder="1" applyAlignment="1" applyProtection="1">
      <alignment horizontal="left" vertical="center" wrapText="1" readingOrder="2"/>
      <protection locked="0"/>
    </xf>
    <xf numFmtId="0" fontId="29" fillId="0" borderId="0" xfId="0" applyFont="1" applyFill="1" applyAlignment="1">
      <alignment horizontal="center" vertical="center" readingOrder="2"/>
    </xf>
    <xf numFmtId="0" fontId="29" fillId="0" borderId="0" xfId="0" applyNumberFormat="1" applyFont="1" applyFill="1" applyBorder="1" applyAlignment="1">
      <alignment horizontal="center" vertical="center"/>
    </xf>
    <xf numFmtId="0" fontId="29" fillId="0" borderId="0" xfId="0" applyFont="1" applyFill="1" applyAlignment="1">
      <alignment horizontal="right" vertical="center"/>
    </xf>
    <xf numFmtId="0" fontId="29" fillId="0" borderId="0" xfId="0" applyFont="1" applyFill="1" applyBorder="1" applyAlignment="1">
      <alignment horizontal="center" vertical="center"/>
    </xf>
    <xf numFmtId="0" fontId="15" fillId="0" borderId="0" xfId="0" applyFont="1" applyFill="1" applyBorder="1" applyAlignment="1">
      <alignment horizontal="center" vertical="center"/>
    </xf>
    <xf numFmtId="164" fontId="29" fillId="0" borderId="0" xfId="0" applyNumberFormat="1" applyFont="1" applyFill="1" applyAlignment="1">
      <alignment horizontal="center" vertical="center"/>
    </xf>
    <xf numFmtId="0" fontId="13" fillId="0" borderId="0" xfId="0" applyFont="1" applyFill="1" applyBorder="1" applyAlignment="1" applyProtection="1">
      <alignment horizontal="center" vertical="center" readingOrder="2"/>
      <protection locked="0"/>
    </xf>
    <xf numFmtId="0" fontId="13" fillId="0" borderId="0" xfId="0" applyFont="1" applyFill="1" applyBorder="1" applyAlignment="1" applyProtection="1">
      <alignment horizontal="center" vertical="center" readingOrder="2"/>
      <protection locked="0"/>
    </xf>
    <xf numFmtId="164" fontId="13" fillId="0" borderId="0" xfId="0" applyNumberFormat="1" applyFont="1" applyFill="1" applyBorder="1" applyAlignment="1" applyProtection="1">
      <alignment horizontal="right" vertical="center" readingOrder="2"/>
      <protection locked="0"/>
    </xf>
    <xf numFmtId="0" fontId="13" fillId="0" borderId="1" xfId="0" applyFont="1" applyBorder="1" applyAlignment="1">
      <alignment horizontal="center" vertical="center" wrapText="1" readingOrder="2"/>
    </xf>
    <xf numFmtId="0" fontId="12" fillId="0" borderId="1" xfId="0" applyFont="1" applyBorder="1" applyAlignment="1">
      <alignment vertical="center" wrapText="1" readingOrder="2"/>
    </xf>
    <xf numFmtId="0" fontId="29" fillId="0" borderId="1" xfId="0" applyFont="1" applyBorder="1" applyAlignment="1">
      <alignment horizontal="right" vertical="center" wrapText="1" readingOrder="2"/>
    </xf>
    <xf numFmtId="164" fontId="12" fillId="0" borderId="1" xfId="0" applyNumberFormat="1" applyFont="1" applyBorder="1" applyAlignment="1">
      <alignment vertical="center" wrapText="1" readingOrder="2"/>
    </xf>
    <xf numFmtId="0" fontId="35" fillId="0" borderId="0" xfId="0" applyFont="1"/>
    <xf numFmtId="0" fontId="29" fillId="0" borderId="0" xfId="0" applyFont="1" applyAlignment="1">
      <alignment horizontal="right" vertical="center" readingOrder="2"/>
    </xf>
    <xf numFmtId="0" fontId="36" fillId="0" borderId="1" xfId="0" applyFont="1" applyBorder="1" applyAlignment="1">
      <alignment horizontal="center" vertical="center"/>
    </xf>
    <xf numFmtId="0" fontId="35" fillId="0" borderId="1" xfId="0" applyFont="1" applyBorder="1" applyAlignment="1">
      <alignment vertical="center"/>
    </xf>
    <xf numFmtId="0" fontId="13" fillId="0" borderId="0" xfId="0" applyFont="1" applyFill="1" applyBorder="1" applyAlignment="1" applyProtection="1">
      <alignment horizontal="center" vertical="center" readingOrder="2"/>
      <protection locked="0"/>
    </xf>
    <xf numFmtId="0" fontId="23" fillId="0" borderId="0" xfId="0" applyFont="1" applyFill="1" applyBorder="1" applyAlignment="1" applyProtection="1">
      <alignment horizontal="right" vertical="top" wrapText="1" readingOrder="2"/>
      <protection locked="0"/>
    </xf>
    <xf numFmtId="164" fontId="13" fillId="0" borderId="0" xfId="0" applyNumberFormat="1" applyFont="1" applyFill="1" applyBorder="1" applyAlignment="1" applyProtection="1">
      <alignment horizontal="right" vertical="center" readingOrder="2"/>
      <protection locked="0"/>
    </xf>
    <xf numFmtId="0" fontId="13" fillId="0" borderId="0" xfId="0" applyFont="1" applyBorder="1" applyAlignment="1">
      <alignment horizontal="center" vertical="center" wrapText="1" readingOrder="2"/>
    </xf>
    <xf numFmtId="0" fontId="29" fillId="0" borderId="0" xfId="0" applyFont="1" applyBorder="1" applyAlignment="1">
      <alignment horizontal="right" vertical="center" wrapText="1" readingOrder="2"/>
    </xf>
    <xf numFmtId="164" fontId="12" fillId="0" borderId="0" xfId="0" applyNumberFormat="1" applyFont="1" applyBorder="1" applyAlignment="1">
      <alignment vertical="center" wrapText="1" readingOrder="2"/>
    </xf>
    <xf numFmtId="0" fontId="37" fillId="0" borderId="1" xfId="0" applyFont="1" applyBorder="1" applyAlignment="1">
      <alignment horizontal="right" vertical="center" wrapText="1" readingOrder="2"/>
    </xf>
    <xf numFmtId="0" fontId="37" fillId="0" borderId="1" xfId="0" applyFont="1" applyBorder="1" applyAlignment="1">
      <alignment horizontal="center" vertical="center" wrapText="1" readingOrder="2"/>
    </xf>
    <xf numFmtId="0" fontId="38" fillId="0" borderId="1" xfId="0" applyFont="1" applyBorder="1" applyAlignment="1">
      <alignment horizontal="right" vertical="center" wrapText="1" readingOrder="2"/>
    </xf>
    <xf numFmtId="0" fontId="37" fillId="0" borderId="1" xfId="0" applyFont="1" applyBorder="1" applyAlignment="1">
      <alignment horizontal="justify" vertical="center" wrapText="1" readingOrder="2"/>
    </xf>
    <xf numFmtId="0" fontId="23" fillId="0" borderId="0" xfId="0" applyFont="1" applyFill="1" applyBorder="1" applyAlignment="1" applyProtection="1">
      <alignment vertical="top" wrapText="1" readingOrder="2"/>
      <protection locked="0"/>
    </xf>
    <xf numFmtId="0" fontId="23" fillId="0" borderId="11" xfId="0" applyFont="1" applyFill="1" applyBorder="1" applyAlignment="1" applyProtection="1">
      <alignment vertical="top" readingOrder="2"/>
      <protection locked="0"/>
    </xf>
    <xf numFmtId="0" fontId="12" fillId="0" borderId="5" xfId="0" applyFont="1" applyBorder="1" applyAlignment="1">
      <alignment vertical="center" wrapText="1" readingOrder="2"/>
    </xf>
    <xf numFmtId="0" fontId="37" fillId="0" borderId="5" xfId="0" applyFont="1" applyBorder="1" applyAlignment="1">
      <alignment horizontal="right" vertical="center" wrapText="1" readingOrder="2"/>
    </xf>
    <xf numFmtId="0" fontId="29" fillId="0" borderId="5" xfId="0" applyFont="1" applyBorder="1" applyAlignment="1">
      <alignment horizontal="right" vertical="center" wrapText="1" readingOrder="2"/>
    </xf>
    <xf numFmtId="0" fontId="39" fillId="0" borderId="0" xfId="0" applyFont="1" applyAlignment="1">
      <alignment horizontal="right" vertical="center" readingOrder="2"/>
    </xf>
    <xf numFmtId="0" fontId="40" fillId="0" borderId="0" xfId="0" applyFont="1" applyAlignment="1">
      <alignment horizontal="right" vertical="center" readingOrder="2"/>
    </xf>
    <xf numFmtId="0" fontId="41" fillId="0" borderId="1" xfId="0" applyFont="1" applyBorder="1" applyAlignment="1">
      <alignment horizontal="center" vertical="center" wrapText="1" readingOrder="2"/>
    </xf>
    <xf numFmtId="0" fontId="45" fillId="0" borderId="1" xfId="0" applyFont="1" applyBorder="1" applyAlignment="1">
      <alignment horizontal="right" vertical="center" wrapText="1" readingOrder="2"/>
    </xf>
    <xf numFmtId="0" fontId="47" fillId="0" borderId="1" xfId="0" applyFont="1" applyBorder="1" applyAlignment="1">
      <alignment horizontal="right" vertical="center" wrapText="1" readingOrder="2"/>
    </xf>
    <xf numFmtId="0" fontId="12" fillId="0" borderId="0" xfId="3" applyFont="1" applyFill="1" applyAlignment="1">
      <alignment horizontal="right" vertical="center"/>
    </xf>
    <xf numFmtId="0" fontId="50" fillId="0" borderId="0" xfId="3" applyFont="1" applyFill="1" applyAlignment="1">
      <alignment horizontal="right" vertical="center"/>
    </xf>
    <xf numFmtId="0" fontId="50" fillId="0" borderId="0" xfId="3" applyFont="1" applyFill="1" applyAlignment="1">
      <alignment horizontal="center" vertical="center"/>
    </xf>
    <xf numFmtId="0" fontId="51" fillId="3" borderId="1" xfId="3" applyFont="1" applyFill="1" applyBorder="1" applyAlignment="1">
      <alignment horizontal="center" vertical="center" wrapText="1"/>
    </xf>
    <xf numFmtId="0" fontId="51" fillId="3" borderId="1" xfId="3" applyFont="1" applyFill="1" applyBorder="1" applyAlignment="1">
      <alignment horizontal="center" vertical="center" wrapText="1" readingOrder="2"/>
    </xf>
    <xf numFmtId="0" fontId="52" fillId="4" borderId="1" xfId="3" applyFont="1" applyFill="1" applyBorder="1" applyAlignment="1">
      <alignment horizontal="center" vertical="center" wrapText="1" readingOrder="2"/>
    </xf>
    <xf numFmtId="0" fontId="52" fillId="4" borderId="1" xfId="3" applyFont="1" applyFill="1" applyBorder="1" applyAlignment="1">
      <alignment horizontal="right" vertical="center" wrapText="1" readingOrder="2"/>
    </xf>
    <xf numFmtId="0" fontId="53" fillId="0" borderId="1" xfId="3" applyFont="1" applyFill="1" applyBorder="1" applyAlignment="1">
      <alignment vertical="center" wrapText="1"/>
    </xf>
    <xf numFmtId="0" fontId="53" fillId="0" borderId="1" xfId="3" applyFont="1" applyFill="1" applyBorder="1" applyAlignment="1">
      <alignment horizontal="center" vertical="center" wrapText="1"/>
    </xf>
    <xf numFmtId="0" fontId="53" fillId="4" borderId="1" xfId="3" applyFont="1" applyFill="1" applyBorder="1" applyAlignment="1">
      <alignment vertical="center" wrapText="1" readingOrder="2"/>
    </xf>
    <xf numFmtId="0" fontId="54" fillId="0" borderId="1" xfId="3" applyFont="1" applyBorder="1" applyAlignment="1">
      <alignment horizontal="center" vertical="center" wrapText="1"/>
    </xf>
    <xf numFmtId="0" fontId="55" fillId="0" borderId="1" xfId="3" applyFont="1" applyFill="1" applyBorder="1" applyAlignment="1">
      <alignment horizontal="center" vertical="center" wrapText="1"/>
    </xf>
    <xf numFmtId="0" fontId="53" fillId="0" borderId="1" xfId="3" applyFont="1" applyFill="1" applyBorder="1" applyAlignment="1">
      <alignment horizontal="center" vertical="center" wrapText="1" readingOrder="2"/>
    </xf>
    <xf numFmtId="0" fontId="53" fillId="0" borderId="1" xfId="3" applyFont="1" applyFill="1" applyBorder="1" applyAlignment="1">
      <alignment vertical="center" wrapText="1" readingOrder="2"/>
    </xf>
    <xf numFmtId="0" fontId="53" fillId="3" borderId="1" xfId="3" applyFont="1" applyFill="1" applyBorder="1" applyAlignment="1">
      <alignment horizontal="center" vertical="center" wrapText="1"/>
    </xf>
    <xf numFmtId="0" fontId="53" fillId="0" borderId="1" xfId="3" applyFont="1" applyBorder="1" applyAlignment="1">
      <alignment horizontal="center" vertical="center" wrapText="1"/>
    </xf>
    <xf numFmtId="0" fontId="56" fillId="0" borderId="1" xfId="3" applyFont="1" applyFill="1" applyBorder="1" applyAlignment="1">
      <alignment horizontal="center" vertical="center" wrapText="1"/>
    </xf>
    <xf numFmtId="0" fontId="49" fillId="0" borderId="0" xfId="3" applyAlignment="1">
      <alignment vertical="center"/>
    </xf>
    <xf numFmtId="0" fontId="59" fillId="0" borderId="0" xfId="3" applyFont="1" applyBorder="1" applyAlignment="1">
      <alignment horizontal="right" vertical="center"/>
    </xf>
    <xf numFmtId="0" fontId="13" fillId="0" borderId="0" xfId="3" applyFont="1" applyBorder="1" applyAlignment="1">
      <alignment horizontal="center" vertical="center"/>
    </xf>
    <xf numFmtId="0" fontId="49" fillId="0" borderId="0" xfId="3" applyBorder="1" applyAlignment="1">
      <alignment vertical="center"/>
    </xf>
    <xf numFmtId="0" fontId="61" fillId="0" borderId="1" xfId="3" applyFont="1" applyBorder="1" applyAlignment="1">
      <alignment horizontal="center" vertical="center" wrapText="1"/>
    </xf>
    <xf numFmtId="0" fontId="61" fillId="0" borderId="1" xfId="3" applyFont="1" applyBorder="1" applyAlignment="1">
      <alignment horizontal="center" vertical="center"/>
    </xf>
    <xf numFmtId="0" fontId="49" fillId="0" borderId="0" xfId="3" applyAlignment="1">
      <alignment horizontal="center" vertical="center"/>
    </xf>
    <xf numFmtId="0" fontId="31" fillId="0" borderId="1" xfId="3" applyFont="1" applyBorder="1" applyAlignment="1">
      <alignment vertical="center"/>
    </xf>
    <xf numFmtId="164" fontId="13" fillId="0" borderId="0" xfId="0" applyNumberFormat="1" applyFont="1" applyFill="1" applyBorder="1" applyAlignment="1" applyProtection="1">
      <alignment horizontal="right" vertical="center" readingOrder="2"/>
      <protection locked="0"/>
    </xf>
    <xf numFmtId="0" fontId="11" fillId="0" borderId="0" xfId="0" applyFont="1" applyFill="1" applyBorder="1" applyAlignment="1" applyProtection="1">
      <alignment vertical="top" wrapText="1" readingOrder="2"/>
      <protection locked="0"/>
    </xf>
    <xf numFmtId="0" fontId="64" fillId="0" borderId="0" xfId="7" applyFont="1" applyAlignment="1">
      <alignment vertical="center"/>
    </xf>
    <xf numFmtId="0" fontId="26" fillId="0" borderId="0" xfId="7" applyFont="1" applyFill="1" applyBorder="1" applyAlignment="1">
      <alignment horizontal="right" vertical="center"/>
    </xf>
    <xf numFmtId="0" fontId="63" fillId="0" borderId="0" xfId="7" applyFill="1" applyAlignment="1">
      <alignment horizontal="center" vertical="center"/>
    </xf>
    <xf numFmtId="0" fontId="63" fillId="0" borderId="0" xfId="7" applyFill="1" applyAlignment="1">
      <alignment horizontal="right" vertical="center"/>
    </xf>
    <xf numFmtId="0" fontId="44" fillId="0" borderId="1" xfId="0" applyFont="1" applyFill="1" applyBorder="1" applyAlignment="1" applyProtection="1">
      <alignment horizontal="center" vertical="center" wrapText="1"/>
    </xf>
    <xf numFmtId="0" fontId="44" fillId="0" borderId="1" xfId="0" applyFont="1" applyFill="1" applyBorder="1" applyAlignment="1" applyProtection="1">
      <alignment horizontal="center" vertical="center"/>
    </xf>
    <xf numFmtId="0" fontId="52" fillId="0" borderId="1" xfId="0" applyFont="1" applyFill="1" applyBorder="1" applyAlignment="1" applyProtection="1">
      <alignment horizontal="center" vertical="center" wrapText="1"/>
    </xf>
    <xf numFmtId="0" fontId="64" fillId="0" borderId="0" xfId="0" applyFont="1" applyFill="1" applyAlignment="1">
      <alignment vertical="center"/>
    </xf>
    <xf numFmtId="0" fontId="38" fillId="0" borderId="1" xfId="7" applyFont="1" applyFill="1" applyBorder="1" applyAlignment="1" applyProtection="1">
      <alignment vertical="center" wrapText="1"/>
    </xf>
    <xf numFmtId="0" fontId="38" fillId="0" borderId="1" xfId="7" applyFont="1" applyFill="1" applyBorder="1" applyAlignment="1" applyProtection="1">
      <alignment horizontal="right" vertical="center" wrapText="1"/>
    </xf>
    <xf numFmtId="0" fontId="64" fillId="0" borderId="1" xfId="7" applyFont="1" applyBorder="1" applyAlignment="1">
      <alignment vertical="center"/>
    </xf>
    <xf numFmtId="0" fontId="26" fillId="0" borderId="0" xfId="7" applyFont="1" applyBorder="1" applyAlignment="1">
      <alignment horizontal="right" vertical="center"/>
    </xf>
    <xf numFmtId="0" fontId="63" fillId="0" borderId="0" xfId="7" applyFill="1" applyBorder="1" applyAlignment="1">
      <alignment horizontal="right" vertical="center"/>
    </xf>
    <xf numFmtId="0" fontId="24" fillId="0" borderId="0" xfId="7" applyFont="1" applyBorder="1" applyAlignment="1">
      <alignment horizontal="right" vertical="center"/>
    </xf>
    <xf numFmtId="0" fontId="28" fillId="0" borderId="0" xfId="7" applyFont="1" applyFill="1" applyBorder="1" applyAlignment="1">
      <alignment horizontal="center" vertical="center"/>
    </xf>
    <xf numFmtId="0" fontId="63" fillId="0" borderId="0" xfId="7" applyBorder="1" applyAlignment="1">
      <alignment horizontal="right" vertical="center"/>
    </xf>
    <xf numFmtId="0" fontId="24" fillId="0" borderId="0" xfId="7" applyFont="1" applyBorder="1" applyAlignment="1">
      <alignment vertical="center"/>
    </xf>
    <xf numFmtId="0" fontId="65" fillId="0" borderId="1" xfId="2" applyFont="1" applyFill="1" applyBorder="1" applyAlignment="1" applyProtection="1">
      <alignment horizontal="right" vertical="center" readingOrder="2"/>
      <protection locked="0"/>
    </xf>
    <xf numFmtId="0" fontId="65" fillId="0" borderId="1" xfId="2" applyFont="1" applyFill="1" applyBorder="1" applyAlignment="1" applyProtection="1">
      <alignment horizontal="right" vertical="center"/>
      <protection locked="0"/>
    </xf>
    <xf numFmtId="0" fontId="8" fillId="0" borderId="1" xfId="5" applyBorder="1" applyAlignment="1">
      <alignment vertical="center" wrapText="1"/>
    </xf>
    <xf numFmtId="0" fontId="6" fillId="0" borderId="1" xfId="5" applyFont="1" applyBorder="1" applyAlignment="1">
      <alignment vertical="center" wrapText="1"/>
    </xf>
    <xf numFmtId="0" fontId="5" fillId="0" borderId="1" xfId="5" applyFont="1" applyBorder="1" applyAlignment="1">
      <alignment vertical="center" wrapText="1"/>
    </xf>
    <xf numFmtId="0" fontId="16" fillId="0" borderId="1" xfId="0" applyFont="1" applyBorder="1" applyAlignment="1">
      <alignment vertical="center"/>
    </xf>
    <xf numFmtId="0" fontId="7" fillId="0" borderId="1" xfId="5" applyFont="1" applyBorder="1" applyAlignment="1">
      <alignment vertical="center" wrapText="1"/>
    </xf>
    <xf numFmtId="16" fontId="0" fillId="0" borderId="0" xfId="0" applyNumberFormat="1"/>
    <xf numFmtId="16" fontId="14" fillId="0" borderId="0" xfId="0" applyNumberFormat="1" applyFont="1" applyFill="1" applyBorder="1" applyAlignment="1" applyProtection="1">
      <alignment horizontal="right" vertical="center"/>
      <protection locked="0"/>
    </xf>
    <xf numFmtId="164" fontId="23" fillId="0" borderId="4" xfId="0" applyNumberFormat="1" applyFont="1" applyFill="1" applyBorder="1" applyAlignment="1" applyProtection="1">
      <alignment vertical="center" wrapText="1" readingOrder="2"/>
      <protection locked="0"/>
    </xf>
    <xf numFmtId="165" fontId="25" fillId="0" borderId="6" xfId="0" applyNumberFormat="1" applyFont="1" applyFill="1" applyBorder="1" applyAlignment="1" applyProtection="1">
      <alignment horizontal="right" vertical="center"/>
      <protection locked="0"/>
    </xf>
    <xf numFmtId="1" fontId="17" fillId="0" borderId="2" xfId="0" applyNumberFormat="1" applyFont="1" applyBorder="1" applyAlignment="1" applyProtection="1">
      <alignment horizontal="right" vertical="center" readingOrder="1"/>
      <protection locked="0"/>
    </xf>
    <xf numFmtId="0" fontId="66" fillId="2" borderId="7" xfId="0" applyFont="1" applyFill="1" applyBorder="1" applyAlignment="1" applyProtection="1">
      <alignment horizontal="center" vertical="center" wrapText="1" readingOrder="2"/>
    </xf>
    <xf numFmtId="49" fontId="17" fillId="0" borderId="1" xfId="3" applyNumberFormat="1" applyFont="1" applyBorder="1" applyAlignment="1">
      <alignment horizontal="center" vertical="center"/>
    </xf>
    <xf numFmtId="0" fontId="13" fillId="0" borderId="0" xfId="0" applyFont="1" applyFill="1" applyBorder="1" applyAlignment="1" applyProtection="1">
      <alignment horizontal="center" vertical="center" readingOrder="2"/>
      <protection locked="0"/>
    </xf>
    <xf numFmtId="164" fontId="13" fillId="0" borderId="0" xfId="0" applyNumberFormat="1" applyFont="1" applyFill="1" applyBorder="1" applyAlignment="1" applyProtection="1">
      <alignment horizontal="right" vertical="center" readingOrder="2"/>
      <protection locked="0"/>
    </xf>
    <xf numFmtId="0" fontId="65" fillId="0" borderId="1" xfId="6" applyNumberFormat="1" applyFont="1" applyBorder="1" applyAlignment="1">
      <alignment vertical="center"/>
    </xf>
    <xf numFmtId="0" fontId="67" fillId="0" borderId="1" xfId="2" applyNumberFormat="1" applyFont="1" applyBorder="1" applyAlignment="1">
      <alignment vertical="center"/>
    </xf>
    <xf numFmtId="0" fontId="68" fillId="0" borderId="1" xfId="0" applyFont="1" applyBorder="1" applyAlignment="1">
      <alignment horizontal="center"/>
    </xf>
    <xf numFmtId="0" fontId="67" fillId="0" borderId="0" xfId="2" applyFont="1" applyAlignment="1">
      <alignment horizontal="left" vertical="center" readingOrder="2"/>
    </xf>
    <xf numFmtId="0" fontId="65" fillId="0" borderId="1" xfId="2" applyFont="1" applyFill="1" applyBorder="1" applyAlignment="1" applyProtection="1">
      <alignment horizontal="left" vertical="center"/>
      <protection locked="0"/>
    </xf>
    <xf numFmtId="0" fontId="0" fillId="0" borderId="1" xfId="0" applyBorder="1" applyAlignment="1">
      <alignment horizontal="center" vertical="center"/>
    </xf>
    <xf numFmtId="0" fontId="65" fillId="0" borderId="1" xfId="2" applyFont="1" applyBorder="1" applyAlignment="1">
      <alignment vertical="center"/>
    </xf>
    <xf numFmtId="164" fontId="13" fillId="0" borderId="0" xfId="0" applyNumberFormat="1" applyFont="1" applyFill="1" applyBorder="1" applyAlignment="1" applyProtection="1">
      <alignment horizontal="right" vertical="center" readingOrder="2"/>
      <protection locked="0"/>
    </xf>
    <xf numFmtId="0" fontId="41" fillId="0" borderId="1" xfId="0" applyFont="1" applyBorder="1" applyAlignment="1">
      <alignment horizontal="right" vertical="center" wrapText="1" readingOrder="2"/>
    </xf>
    <xf numFmtId="0" fontId="10" fillId="0" borderId="0" xfId="0" applyFont="1" applyFill="1" applyBorder="1" applyAlignment="1" applyProtection="1">
      <alignment horizontal="right" vertical="center" readingOrder="2"/>
      <protection locked="0"/>
    </xf>
    <xf numFmtId="0" fontId="55" fillId="0" borderId="1" xfId="0" applyFont="1" applyBorder="1" applyAlignment="1">
      <alignment horizontal="right" vertical="center" wrapText="1" readingOrder="2"/>
    </xf>
    <xf numFmtId="0" fontId="37" fillId="0" borderId="1" xfId="0" applyFont="1" applyFill="1" applyBorder="1" applyAlignment="1">
      <alignment horizontal="right" vertical="center" wrapText="1" readingOrder="2"/>
    </xf>
    <xf numFmtId="0" fontId="53" fillId="0" borderId="0" xfId="3" applyFont="1" applyAlignment="1"/>
    <xf numFmtId="0" fontId="72" fillId="0" borderId="3" xfId="3" applyFont="1" applyBorder="1" applyAlignment="1">
      <alignment horizontal="center" vertical="center"/>
    </xf>
    <xf numFmtId="0" fontId="52" fillId="0" borderId="2" xfId="3" applyFont="1" applyBorder="1" applyAlignment="1">
      <alignment horizontal="center" vertical="center" wrapText="1"/>
    </xf>
    <xf numFmtId="0" fontId="53" fillId="4" borderId="3" xfId="3" applyFont="1" applyFill="1" applyBorder="1" applyAlignment="1">
      <alignment horizontal="right" vertical="center" wrapText="1" readingOrder="2"/>
    </xf>
    <xf numFmtId="0" fontId="53" fillId="4" borderId="2" xfId="3" applyFont="1" applyFill="1" applyBorder="1" applyAlignment="1">
      <alignment horizontal="right" vertical="center" wrapText="1" readingOrder="2"/>
    </xf>
    <xf numFmtId="0" fontId="53" fillId="0" borderId="3" xfId="3" applyFont="1" applyFill="1" applyBorder="1" applyAlignment="1">
      <alignment horizontal="right" vertical="center" wrapText="1" readingOrder="2"/>
    </xf>
    <xf numFmtId="0" fontId="53" fillId="0" borderId="2" xfId="3" applyFont="1" applyFill="1" applyBorder="1" applyAlignment="1">
      <alignment horizontal="right" vertical="center" wrapText="1" readingOrder="2"/>
    </xf>
    <xf numFmtId="0" fontId="53" fillId="0" borderId="3" xfId="3" applyFont="1" applyFill="1" applyBorder="1" applyAlignment="1">
      <alignment vertical="center" wrapText="1"/>
    </xf>
    <xf numFmtId="0" fontId="53" fillId="0" borderId="3" xfId="3" applyFont="1" applyFill="1" applyBorder="1" applyAlignment="1">
      <alignment vertical="center"/>
    </xf>
    <xf numFmtId="0" fontId="53" fillId="0" borderId="3" xfId="3" applyFont="1" applyBorder="1" applyAlignment="1">
      <alignment vertical="center"/>
    </xf>
    <xf numFmtId="0" fontId="53" fillId="0" borderId="2" xfId="3" applyFont="1" applyBorder="1" applyAlignment="1">
      <alignment vertical="center" wrapText="1"/>
    </xf>
    <xf numFmtId="0" fontId="53" fillId="4" borderId="3" xfId="3" applyFont="1" applyFill="1" applyBorder="1" applyAlignment="1">
      <alignment vertical="center" wrapText="1" readingOrder="2"/>
    </xf>
    <xf numFmtId="0" fontId="53" fillId="0" borderId="3" xfId="3" applyFont="1" applyFill="1" applyBorder="1" applyAlignment="1">
      <alignment vertical="center" wrapText="1" readingOrder="2"/>
    </xf>
    <xf numFmtId="0" fontId="12" fillId="0" borderId="3" xfId="3" applyFont="1" applyFill="1" applyBorder="1" applyAlignment="1">
      <alignment horizontal="right" vertical="center"/>
    </xf>
    <xf numFmtId="0" fontId="53" fillId="0" borderId="2" xfId="3" applyFont="1" applyFill="1" applyBorder="1" applyAlignment="1">
      <alignment vertical="center" wrapText="1"/>
    </xf>
    <xf numFmtId="0" fontId="53" fillId="0" borderId="2" xfId="3" applyFont="1" applyFill="1" applyBorder="1" applyAlignment="1">
      <alignment wrapText="1"/>
    </xf>
    <xf numFmtId="0" fontId="52" fillId="0" borderId="1" xfId="3" applyFont="1" applyFill="1" applyBorder="1" applyAlignment="1">
      <alignment horizontal="right" vertical="center" wrapText="1" readingOrder="2"/>
    </xf>
    <xf numFmtId="0" fontId="12" fillId="0" borderId="2" xfId="3" applyFont="1" applyFill="1" applyBorder="1" applyAlignment="1">
      <alignment horizontal="right" vertical="center" wrapText="1"/>
    </xf>
    <xf numFmtId="0" fontId="53" fillId="5" borderId="1" xfId="3" applyFont="1" applyFill="1" applyBorder="1" applyAlignment="1">
      <alignment vertical="center" wrapText="1" readingOrder="2"/>
    </xf>
    <xf numFmtId="0" fontId="53" fillId="0" borderId="3" xfId="3" applyFont="1" applyBorder="1" applyAlignment="1">
      <alignment vertical="center" wrapText="1"/>
    </xf>
    <xf numFmtId="0" fontId="55" fillId="0" borderId="1" xfId="3" applyFont="1" applyFill="1" applyBorder="1" applyAlignment="1">
      <alignment vertical="center" wrapText="1" readingOrder="2"/>
    </xf>
    <xf numFmtId="0" fontId="53" fillId="4" borderId="2" xfId="3" applyFont="1" applyFill="1" applyBorder="1" applyAlignment="1">
      <alignment vertical="center" wrapText="1" readingOrder="2"/>
    </xf>
    <xf numFmtId="0" fontId="26" fillId="0" borderId="0" xfId="0" applyFont="1" applyAlignment="1">
      <alignment vertical="center" readingOrder="2"/>
    </xf>
    <xf numFmtId="0" fontId="4" fillId="0" borderId="1" xfId="5" applyFont="1" applyBorder="1" applyAlignment="1">
      <alignment vertical="center" wrapText="1"/>
    </xf>
    <xf numFmtId="0" fontId="3" fillId="0" borderId="1" xfId="5" applyFont="1" applyBorder="1" applyAlignment="1">
      <alignment vertical="center" wrapText="1"/>
    </xf>
    <xf numFmtId="0" fontId="17" fillId="0" borderId="1" xfId="3" applyFont="1" applyBorder="1" applyAlignment="1">
      <alignment vertical="center"/>
    </xf>
    <xf numFmtId="0" fontId="2" fillId="0" borderId="1" xfId="5" applyFont="1" applyBorder="1" applyAlignment="1">
      <alignment vertical="center" wrapText="1"/>
    </xf>
    <xf numFmtId="165" fontId="20" fillId="0" borderId="0" xfId="0" applyNumberFormat="1" applyFont="1" applyFill="1" applyBorder="1" applyAlignment="1" applyProtection="1">
      <alignment horizontal="right" vertical="center"/>
    </xf>
    <xf numFmtId="0" fontId="16" fillId="0" borderId="1" xfId="0" applyFont="1" applyBorder="1" applyAlignment="1" applyProtection="1">
      <alignment vertical="center" wrapText="1" readingOrder="2"/>
    </xf>
    <xf numFmtId="0" fontId="15" fillId="0" borderId="0" xfId="0" applyFont="1" applyBorder="1" applyAlignment="1" applyProtection="1">
      <alignment vertical="center" wrapText="1" readingOrder="2"/>
    </xf>
    <xf numFmtId="164" fontId="23" fillId="0" borderId="1" xfId="0" applyNumberFormat="1" applyFont="1" applyFill="1" applyBorder="1" applyAlignment="1" applyProtection="1">
      <alignment vertical="center" wrapText="1" readingOrder="2"/>
      <protection locked="0"/>
    </xf>
    <xf numFmtId="0" fontId="13" fillId="0" borderId="0" xfId="0" applyFont="1" applyFill="1" applyBorder="1" applyAlignment="1" applyProtection="1">
      <alignment horizontal="center" vertical="center" readingOrder="2"/>
      <protection locked="0"/>
    </xf>
    <xf numFmtId="0" fontId="24" fillId="0" borderId="1" xfId="0" applyFont="1" applyBorder="1" applyAlignment="1">
      <alignment horizontal="right" vertical="center"/>
    </xf>
    <xf numFmtId="164" fontId="13" fillId="0" borderId="0" xfId="0" applyNumberFormat="1" applyFont="1" applyFill="1" applyBorder="1" applyAlignment="1" applyProtection="1">
      <alignment horizontal="right" vertical="center" readingOrder="2"/>
      <protection locked="0"/>
    </xf>
    <xf numFmtId="0" fontId="1" fillId="0" borderId="1" xfId="5" applyFont="1" applyBorder="1" applyAlignment="1">
      <alignment vertical="center" wrapText="1"/>
    </xf>
    <xf numFmtId="165" fontId="73" fillId="0" borderId="0" xfId="0" applyNumberFormat="1" applyFont="1" applyFill="1" applyBorder="1" applyAlignment="1" applyProtection="1">
      <alignment horizontal="right" vertical="center"/>
      <protection locked="0"/>
    </xf>
    <xf numFmtId="0" fontId="29" fillId="0" borderId="0" xfId="0" applyFont="1" applyFill="1" applyBorder="1" applyAlignment="1" applyProtection="1">
      <alignment vertical="center" readingOrder="2"/>
      <protection locked="0"/>
    </xf>
    <xf numFmtId="0" fontId="24" fillId="0" borderId="0" xfId="0" applyFont="1" applyBorder="1" applyAlignment="1">
      <alignment horizontal="right" vertical="center"/>
    </xf>
    <xf numFmtId="0" fontId="27" fillId="0" borderId="5" xfId="0" applyFont="1" applyFill="1" applyBorder="1" applyAlignment="1">
      <alignment horizontal="center" vertical="center"/>
    </xf>
    <xf numFmtId="0" fontId="26" fillId="0" borderId="1" xfId="0" applyFont="1" applyBorder="1" applyAlignment="1">
      <alignment horizontal="center" vertical="center" wrapText="1" readingOrder="2"/>
    </xf>
    <xf numFmtId="0" fontId="21" fillId="0" borderId="1" xfId="2" applyNumberFormat="1" applyBorder="1" applyAlignment="1">
      <alignment vertical="center"/>
    </xf>
    <xf numFmtId="164" fontId="74" fillId="0" borderId="0" xfId="0" applyNumberFormat="1" applyFont="1" applyFill="1" applyBorder="1" applyAlignment="1" applyProtection="1">
      <alignment horizontal="right" vertical="center" readingOrder="2"/>
      <protection locked="0"/>
    </xf>
    <xf numFmtId="0" fontId="70" fillId="0" borderId="0" xfId="9" applyFont="1" applyFill="1" applyBorder="1" applyAlignment="1" applyProtection="1">
      <alignment horizontal="right" vertical="center"/>
      <protection locked="0"/>
    </xf>
    <xf numFmtId="0" fontId="13" fillId="0" borderId="0" xfId="9" applyFont="1" applyFill="1" applyBorder="1" applyAlignment="1" applyProtection="1">
      <alignment horizontal="right" vertical="center" readingOrder="2"/>
      <protection locked="0"/>
    </xf>
    <xf numFmtId="0" fontId="23" fillId="0" borderId="0" xfId="9" applyFont="1" applyFill="1" applyBorder="1" applyAlignment="1" applyProtection="1">
      <alignment vertical="top" wrapText="1" readingOrder="2"/>
      <protection locked="0"/>
    </xf>
    <xf numFmtId="0" fontId="13" fillId="0" borderId="0" xfId="9" applyFont="1" applyFill="1" applyBorder="1" applyAlignment="1" applyProtection="1">
      <alignment vertical="center" readingOrder="2"/>
      <protection locked="0"/>
    </xf>
    <xf numFmtId="0" fontId="40" fillId="0" borderId="0" xfId="9" applyFont="1" applyAlignment="1">
      <alignment horizontal="right" vertical="center" readingOrder="2"/>
    </xf>
    <xf numFmtId="165" fontId="15" fillId="0" borderId="0" xfId="9" applyNumberFormat="1" applyFont="1" applyFill="1" applyBorder="1" applyAlignment="1" applyProtection="1">
      <alignment horizontal="right" vertical="center"/>
      <protection locked="0"/>
    </xf>
    <xf numFmtId="164" fontId="29" fillId="0" borderId="0" xfId="9" applyNumberFormat="1" applyFont="1" applyFill="1" applyBorder="1" applyAlignment="1" applyProtection="1">
      <alignment horizontal="right" vertical="center" readingOrder="2"/>
      <protection locked="0"/>
    </xf>
    <xf numFmtId="164" fontId="13" fillId="0" borderId="0" xfId="9" applyNumberFormat="1" applyFont="1" applyFill="1" applyBorder="1" applyAlignment="1" applyProtection="1">
      <alignment horizontal="right" vertical="center" readingOrder="2"/>
      <protection locked="0"/>
    </xf>
    <xf numFmtId="0" fontId="71" fillId="0" borderId="0" xfId="9" applyFont="1" applyFill="1" applyBorder="1" applyAlignment="1" applyProtection="1">
      <alignment horizontal="right" vertical="center"/>
      <protection locked="0"/>
    </xf>
    <xf numFmtId="0" fontId="13" fillId="0" borderId="0" xfId="0" applyFont="1" applyFill="1" applyBorder="1" applyAlignment="1" applyProtection="1">
      <alignment horizontal="center" vertical="center" wrapText="1" readingOrder="2"/>
      <protection locked="0"/>
    </xf>
    <xf numFmtId="0" fontId="13" fillId="0" borderId="0" xfId="0" applyFont="1" applyFill="1" applyBorder="1" applyAlignment="1" applyProtection="1">
      <alignment horizontal="center" vertical="center" readingOrder="2"/>
      <protection locked="0"/>
    </xf>
    <xf numFmtId="0" fontId="11" fillId="0" borderId="0" xfId="0" applyFont="1" applyFill="1" applyBorder="1" applyAlignment="1" applyProtection="1">
      <alignment horizontal="right" vertical="center" readingOrder="2"/>
      <protection locked="0"/>
    </xf>
    <xf numFmtId="0" fontId="13" fillId="0" borderId="0" xfId="3" applyFont="1" applyBorder="1" applyAlignment="1">
      <alignment horizontal="center" vertical="center"/>
    </xf>
    <xf numFmtId="0" fontId="24" fillId="0" borderId="1" xfId="0" applyFont="1" applyBorder="1" applyAlignment="1">
      <alignment horizontal="right" vertical="center"/>
    </xf>
    <xf numFmtId="0" fontId="11" fillId="0" borderId="0" xfId="0" applyFont="1" applyFill="1" applyBorder="1" applyAlignment="1" applyProtection="1">
      <alignment horizontal="right" vertical="top" wrapText="1" readingOrder="2"/>
      <protection locked="0"/>
    </xf>
    <xf numFmtId="0" fontId="23" fillId="0" borderId="0" xfId="0" applyFont="1" applyFill="1" applyBorder="1" applyAlignment="1" applyProtection="1">
      <alignment horizontal="right" vertical="top" wrapText="1" readingOrder="2"/>
      <protection locked="0"/>
    </xf>
    <xf numFmtId="0" fontId="15" fillId="0" borderId="3" xfId="0" applyFont="1" applyBorder="1" applyAlignment="1" applyProtection="1">
      <alignment horizontal="center" vertical="center" readingOrder="2"/>
    </xf>
    <xf numFmtId="0" fontId="15" fillId="0" borderId="4" xfId="0" applyFont="1" applyBorder="1" applyAlignment="1" applyProtection="1">
      <alignment horizontal="center" vertical="center" readingOrder="2"/>
    </xf>
    <xf numFmtId="0" fontId="15" fillId="0" borderId="1" xfId="0" applyFont="1" applyBorder="1" applyAlignment="1" applyProtection="1">
      <alignment horizontal="right" vertical="center" wrapText="1" readingOrder="2"/>
    </xf>
    <xf numFmtId="0" fontId="15" fillId="2" borderId="2" xfId="0" applyFont="1" applyFill="1" applyBorder="1" applyAlignment="1" applyProtection="1">
      <alignment horizontal="center" vertical="center" readingOrder="2"/>
    </xf>
    <xf numFmtId="0" fontId="15" fillId="2" borderId="3" xfId="0" applyFont="1" applyFill="1" applyBorder="1" applyAlignment="1" applyProtection="1">
      <alignment horizontal="center" vertical="center" readingOrder="2"/>
    </xf>
    <xf numFmtId="0" fontId="15" fillId="2" borderId="4" xfId="0" applyFont="1" applyFill="1" applyBorder="1" applyAlignment="1" applyProtection="1">
      <alignment horizontal="center" vertical="center" readingOrder="2"/>
    </xf>
    <xf numFmtId="164" fontId="13" fillId="0" borderId="0" xfId="0" applyNumberFormat="1" applyFont="1" applyFill="1" applyBorder="1" applyAlignment="1" applyProtection="1">
      <alignment horizontal="right" vertical="center" readingOrder="2"/>
      <protection locked="0"/>
    </xf>
    <xf numFmtId="0" fontId="23" fillId="0" borderId="0" xfId="0" applyFont="1" applyFill="1" applyBorder="1" applyAlignment="1" applyProtection="1">
      <alignment horizontal="left" vertical="top" wrapText="1" readingOrder="2"/>
      <protection locked="0"/>
    </xf>
    <xf numFmtId="0" fontId="11" fillId="0" borderId="0" xfId="0" applyFont="1" applyFill="1" applyBorder="1" applyAlignment="1" applyProtection="1">
      <alignment horizontal="left" vertical="top" wrapText="1" readingOrder="2"/>
      <protection locked="0"/>
    </xf>
    <xf numFmtId="0" fontId="15" fillId="0" borderId="0" xfId="7" applyFont="1" applyAlignment="1">
      <alignment horizontal="center" vertical="center"/>
    </xf>
    <xf numFmtId="0" fontId="36" fillId="0" borderId="1" xfId="0" applyFont="1" applyBorder="1" applyAlignment="1">
      <alignment horizontal="right" readingOrder="2"/>
    </xf>
    <xf numFmtId="0" fontId="12" fillId="0" borderId="1" xfId="0" applyFont="1" applyBorder="1" applyAlignment="1">
      <alignment horizontal="right" vertical="center"/>
    </xf>
    <xf numFmtId="0" fontId="41" fillId="0" borderId="2" xfId="0" applyFont="1" applyBorder="1" applyAlignment="1">
      <alignment horizontal="right" vertical="center" wrapText="1" readingOrder="2"/>
    </xf>
    <xf numFmtId="0" fontId="41" fillId="0" borderId="4" xfId="0" applyFont="1" applyBorder="1" applyAlignment="1">
      <alignment horizontal="right" vertical="center" wrapText="1" readingOrder="2"/>
    </xf>
    <xf numFmtId="0" fontId="41" fillId="0" borderId="1" xfId="0" applyFont="1" applyBorder="1" applyAlignment="1">
      <alignment horizontal="right" vertical="center" wrapText="1" readingOrder="2"/>
    </xf>
    <xf numFmtId="0" fontId="41" fillId="0" borderId="2" xfId="0" applyFont="1" applyBorder="1" applyAlignment="1">
      <alignment horizontal="justify" vertical="center" wrapText="1" readingOrder="2"/>
    </xf>
    <xf numFmtId="0" fontId="41" fillId="0" borderId="4" xfId="0" applyFont="1" applyBorder="1" applyAlignment="1">
      <alignment horizontal="justify" vertical="center" wrapText="1" readingOrder="2"/>
    </xf>
    <xf numFmtId="0" fontId="23" fillId="0" borderId="0" xfId="9" applyFont="1" applyFill="1" applyBorder="1" applyAlignment="1" applyProtection="1">
      <alignment horizontal="right" vertical="top" wrapText="1" readingOrder="2"/>
      <protection locked="0"/>
    </xf>
    <xf numFmtId="0" fontId="32" fillId="2" borderId="2" xfId="0" applyFont="1" applyFill="1" applyBorder="1" applyAlignment="1" applyProtection="1">
      <alignment horizontal="center" vertical="center" readingOrder="2"/>
    </xf>
    <xf numFmtId="0" fontId="32" fillId="2" borderId="3" xfId="0" applyFont="1" applyFill="1" applyBorder="1" applyAlignment="1" applyProtection="1">
      <alignment horizontal="center" vertical="center" readingOrder="2"/>
    </xf>
    <xf numFmtId="0" fontId="32" fillId="2" borderId="4" xfId="0" applyFont="1" applyFill="1" applyBorder="1" applyAlignment="1" applyProtection="1">
      <alignment horizontal="center" vertical="center" readingOrder="2"/>
    </xf>
    <xf numFmtId="0" fontId="15" fillId="0" borderId="2" xfId="0" applyFont="1" applyBorder="1" applyAlignment="1" applyProtection="1">
      <alignment vertical="center" wrapText="1" readingOrder="2"/>
    </xf>
    <xf numFmtId="0" fontId="15" fillId="0" borderId="4" xfId="0" applyFont="1" applyBorder="1" applyAlignment="1" applyProtection="1">
      <alignment vertical="center" wrapText="1" readingOrder="2"/>
    </xf>
    <xf numFmtId="0" fontId="22" fillId="0" borderId="0" xfId="0" applyFont="1" applyFill="1" applyBorder="1" applyAlignment="1" applyProtection="1">
      <alignment horizontal="right" vertical="top" wrapText="1" readingOrder="2"/>
      <protection locked="0"/>
    </xf>
    <xf numFmtId="0" fontId="11" fillId="0" borderId="0" xfId="0" applyFont="1" applyFill="1" applyBorder="1" applyAlignment="1" applyProtection="1">
      <alignment horizontal="center" vertical="top" wrapText="1" readingOrder="2"/>
      <protection locked="0"/>
    </xf>
    <xf numFmtId="0" fontId="26" fillId="0" borderId="1" xfId="0" applyFont="1" applyBorder="1" applyAlignment="1">
      <alignment horizontal="center" vertical="center" wrapText="1" readingOrder="2"/>
    </xf>
  </cellXfs>
  <cellStyles count="10">
    <cellStyle name="Hyperlink" xfId="2" builtinId="8"/>
    <cellStyle name="Hyperlink 2" xfId="4"/>
    <cellStyle name="Hyperlink 3" xfId="6"/>
    <cellStyle name="Normal" xfId="0" builtinId="0"/>
    <cellStyle name="Normal 2" xfId="1"/>
    <cellStyle name="Normal 2 2" xfId="8"/>
    <cellStyle name="Normal 2 2 2" xfId="9"/>
    <cellStyle name="Normal 3" xfId="3"/>
    <cellStyle name="Normal 4" xfId="5"/>
    <cellStyle name="Normal 5"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A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TOC!A1"/></Relationships>
</file>

<file path=xl/drawings/_rels/drawing10.xml.rels><?xml version="1.0" encoding="UTF-8" standalone="yes"?>
<Relationships xmlns="http://schemas.openxmlformats.org/package/2006/relationships"><Relationship Id="rId1" Type="http://schemas.openxmlformats.org/officeDocument/2006/relationships/hyperlink" Target="#TOC!A1"/></Relationships>
</file>

<file path=xl/drawings/_rels/drawing11.xml.rels><?xml version="1.0" encoding="UTF-8" standalone="yes"?>
<Relationships xmlns="http://schemas.openxmlformats.org/package/2006/relationships"><Relationship Id="rId1" Type="http://schemas.openxmlformats.org/officeDocument/2006/relationships/hyperlink" Target="#TOC!A1"/></Relationships>
</file>

<file path=xl/drawings/_rels/drawing12.xml.rels><?xml version="1.0" encoding="UTF-8" standalone="yes"?>
<Relationships xmlns="http://schemas.openxmlformats.org/package/2006/relationships"><Relationship Id="rId1" Type="http://schemas.openxmlformats.org/officeDocument/2006/relationships/hyperlink" Target="#TOC!A1"/></Relationships>
</file>

<file path=xl/drawings/_rels/drawing13.xml.rels><?xml version="1.0" encoding="UTF-8" standalone="yes"?>
<Relationships xmlns="http://schemas.openxmlformats.org/package/2006/relationships"><Relationship Id="rId1" Type="http://schemas.openxmlformats.org/officeDocument/2006/relationships/hyperlink" Target="#TOC!A1"/></Relationships>
</file>

<file path=xl/drawings/_rels/drawing14.xml.rels><?xml version="1.0" encoding="UTF-8" standalone="yes"?>
<Relationships xmlns="http://schemas.openxmlformats.org/package/2006/relationships"><Relationship Id="rId1" Type="http://schemas.openxmlformats.org/officeDocument/2006/relationships/hyperlink" Target="#TOC!A1"/></Relationships>
</file>

<file path=xl/drawings/_rels/drawing15.xml.rels><?xml version="1.0" encoding="UTF-8" standalone="yes"?>
<Relationships xmlns="http://schemas.openxmlformats.org/package/2006/relationships"><Relationship Id="rId1" Type="http://schemas.openxmlformats.org/officeDocument/2006/relationships/hyperlink" Target="#TOC!A1"/></Relationships>
</file>

<file path=xl/drawings/_rels/drawing16.xml.rels><?xml version="1.0" encoding="UTF-8" standalone="yes"?>
<Relationships xmlns="http://schemas.openxmlformats.org/package/2006/relationships"><Relationship Id="rId1" Type="http://schemas.openxmlformats.org/officeDocument/2006/relationships/hyperlink" Target="#TOC!A1"/></Relationships>
</file>

<file path=xl/drawings/_rels/drawing17.xml.rels><?xml version="1.0" encoding="UTF-8" standalone="yes"?>
<Relationships xmlns="http://schemas.openxmlformats.org/package/2006/relationships"><Relationship Id="rId1" Type="http://schemas.openxmlformats.org/officeDocument/2006/relationships/hyperlink" Target="#TOC!A1"/></Relationships>
</file>

<file path=xl/drawings/_rels/drawing2.xml.rels><?xml version="1.0" encoding="UTF-8" standalone="yes"?>
<Relationships xmlns="http://schemas.openxmlformats.org/package/2006/relationships"><Relationship Id="rId1" Type="http://schemas.openxmlformats.org/officeDocument/2006/relationships/hyperlink" Target="#TOC!A1"/></Relationships>
</file>

<file path=xl/drawings/_rels/drawing3.xml.rels><?xml version="1.0" encoding="UTF-8" standalone="yes"?>
<Relationships xmlns="http://schemas.openxmlformats.org/package/2006/relationships"><Relationship Id="rId1" Type="http://schemas.openxmlformats.org/officeDocument/2006/relationships/hyperlink" Target="#TOC!A1"/></Relationships>
</file>

<file path=xl/drawings/_rels/drawing4.xml.rels><?xml version="1.0" encoding="UTF-8" standalone="yes"?>
<Relationships xmlns="http://schemas.openxmlformats.org/package/2006/relationships"><Relationship Id="rId1" Type="http://schemas.openxmlformats.org/officeDocument/2006/relationships/hyperlink" Target="#TOC!A1"/></Relationships>
</file>

<file path=xl/drawings/_rels/drawing5.xml.rels><?xml version="1.0" encoding="UTF-8" standalone="yes"?>
<Relationships xmlns="http://schemas.openxmlformats.org/package/2006/relationships"><Relationship Id="rId1" Type="http://schemas.openxmlformats.org/officeDocument/2006/relationships/hyperlink" Target="#TOC!A1"/></Relationships>
</file>

<file path=xl/drawings/_rels/drawing6.xml.rels><?xml version="1.0" encoding="UTF-8" standalone="yes"?>
<Relationships xmlns="http://schemas.openxmlformats.org/package/2006/relationships"><Relationship Id="rId1" Type="http://schemas.openxmlformats.org/officeDocument/2006/relationships/hyperlink" Target="#TOC!A1"/></Relationships>
</file>

<file path=xl/drawings/_rels/drawing7.xml.rels><?xml version="1.0" encoding="UTF-8" standalone="yes"?>
<Relationships xmlns="http://schemas.openxmlformats.org/package/2006/relationships"><Relationship Id="rId1" Type="http://schemas.openxmlformats.org/officeDocument/2006/relationships/hyperlink" Target="#TOC!A1"/></Relationships>
</file>

<file path=xl/drawings/_rels/drawing8.xml.rels><?xml version="1.0" encoding="UTF-8" standalone="yes"?>
<Relationships xmlns="http://schemas.openxmlformats.org/package/2006/relationships"><Relationship Id="rId1" Type="http://schemas.openxmlformats.org/officeDocument/2006/relationships/hyperlink" Target="#TOC!A1"/></Relationships>
</file>

<file path=xl/drawings/_rels/drawing9.xml.rels><?xml version="1.0" encoding="UTF-8" standalone="yes"?>
<Relationships xmlns="http://schemas.openxmlformats.org/package/2006/relationships"><Relationship Id="rId1" Type="http://schemas.openxmlformats.org/officeDocument/2006/relationships/hyperlink" Target="#TOC!A1"/></Relationships>
</file>

<file path=xl/drawings/drawing1.xml><?xml version="1.0" encoding="utf-8"?>
<xdr:wsDr xmlns:xdr="http://schemas.openxmlformats.org/drawingml/2006/spreadsheetDrawing" xmlns:a="http://schemas.openxmlformats.org/drawingml/2006/main">
  <xdr:twoCellAnchor>
    <xdr:from>
      <xdr:col>4</xdr:col>
      <xdr:colOff>2876550</xdr:colOff>
      <xdr:row>1</xdr:row>
      <xdr:rowOff>47625</xdr:rowOff>
    </xdr:from>
    <xdr:to>
      <xdr:col>4</xdr:col>
      <xdr:colOff>5267325</xdr:colOff>
      <xdr:row>1</xdr:row>
      <xdr:rowOff>371475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9985114650" y="371475"/>
          <a:ext cx="23907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JO" sz="1200" b="1" u="sng">
              <a:solidFill>
                <a:schemeClr val="accent1"/>
              </a:solidFill>
              <a:latin typeface="Simplified Arabic" panose="02020603050405020304" pitchFamily="18" charset="-78"/>
              <a:cs typeface="Simplified Arabic" panose="02020603050405020304" pitchFamily="18" charset="-78"/>
            </a:rPr>
            <a:t>العودة</a:t>
          </a:r>
          <a:r>
            <a:rPr lang="ar-JO" sz="1200" b="1" u="sng" baseline="0">
              <a:solidFill>
                <a:schemeClr val="accent1"/>
              </a:solidFill>
              <a:latin typeface="Simplified Arabic" panose="02020603050405020304" pitchFamily="18" charset="-78"/>
              <a:cs typeface="Simplified Arabic" panose="02020603050405020304" pitchFamily="18" charset="-78"/>
            </a:rPr>
            <a:t> الى القائمة الرئيسية</a:t>
          </a:r>
          <a:endParaRPr lang="ar-JO" sz="1200" b="1" u="sng">
            <a:solidFill>
              <a:schemeClr val="accent1"/>
            </a:solidFill>
            <a:latin typeface="Simplified Arabic" panose="02020603050405020304" pitchFamily="18" charset="-78"/>
            <a:cs typeface="Simplified Arabic" panose="02020603050405020304" pitchFamily="18" charset="-78"/>
          </a:endParaRP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0</xdr:rowOff>
    </xdr:from>
    <xdr:to>
      <xdr:col>2</xdr:col>
      <xdr:colOff>847725</xdr:colOff>
      <xdr:row>8</xdr:row>
      <xdr:rowOff>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9962097121" y="1934308"/>
          <a:ext cx="5551610" cy="3223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JO" sz="1200" b="1" u="sng">
              <a:solidFill>
                <a:schemeClr val="accent1"/>
              </a:solidFill>
              <a:latin typeface="Simplified Arabic" panose="02020603050405020304" pitchFamily="18" charset="-78"/>
              <a:cs typeface="Simplified Arabic" panose="02020603050405020304" pitchFamily="18" charset="-78"/>
            </a:rPr>
            <a:t>العودة</a:t>
          </a:r>
          <a:r>
            <a:rPr lang="ar-JO" sz="1200" b="1" u="sng" baseline="0">
              <a:solidFill>
                <a:schemeClr val="accent1"/>
              </a:solidFill>
              <a:latin typeface="Simplified Arabic" panose="02020603050405020304" pitchFamily="18" charset="-78"/>
              <a:cs typeface="Simplified Arabic" panose="02020603050405020304" pitchFamily="18" charset="-78"/>
            </a:rPr>
            <a:t> الى القائمة الرئيسية</a:t>
          </a:r>
          <a:endParaRPr lang="ar-JO" sz="1200" b="1" u="sng">
            <a:solidFill>
              <a:schemeClr val="accent1"/>
            </a:solidFill>
            <a:latin typeface="Simplified Arabic" panose="02020603050405020304" pitchFamily="18" charset="-78"/>
            <a:cs typeface="Simplified Arabic" panose="02020603050405020304" pitchFamily="18" charset="-78"/>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66675</xdr:rowOff>
    </xdr:from>
    <xdr:to>
      <xdr:col>2</xdr:col>
      <xdr:colOff>1152525</xdr:colOff>
      <xdr:row>8</xdr:row>
      <xdr:rowOff>66675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9989629500" y="2009775"/>
          <a:ext cx="2543175" cy="533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JO" sz="1200" b="1" u="sng">
              <a:solidFill>
                <a:schemeClr val="accent1"/>
              </a:solidFill>
              <a:latin typeface="Simplified Arabic" panose="02020603050405020304" pitchFamily="18" charset="-78"/>
              <a:cs typeface="Simplified Arabic" panose="02020603050405020304" pitchFamily="18" charset="-78"/>
            </a:rPr>
            <a:t>العودة</a:t>
          </a:r>
          <a:r>
            <a:rPr lang="ar-JO" sz="1200" b="1" u="sng" baseline="0">
              <a:solidFill>
                <a:schemeClr val="accent1"/>
              </a:solidFill>
              <a:latin typeface="Simplified Arabic" panose="02020603050405020304" pitchFamily="18" charset="-78"/>
              <a:cs typeface="Simplified Arabic" panose="02020603050405020304" pitchFamily="18" charset="-78"/>
            </a:rPr>
            <a:t> الى القائمة الرئيسية</a:t>
          </a:r>
          <a:endParaRPr lang="ar-JO" sz="1200" b="1" u="sng">
            <a:solidFill>
              <a:schemeClr val="accent1"/>
            </a:solidFill>
            <a:latin typeface="Simplified Arabic" panose="02020603050405020304" pitchFamily="18" charset="-78"/>
            <a:cs typeface="Simplified Arabic" panose="02020603050405020304" pitchFamily="18" charset="-78"/>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2</xdr:col>
      <xdr:colOff>1381125</xdr:colOff>
      <xdr:row>1</xdr:row>
      <xdr:rowOff>114300</xdr:rowOff>
    </xdr:from>
    <xdr:to>
      <xdr:col>4</xdr:col>
      <xdr:colOff>76200</xdr:colOff>
      <xdr:row>1</xdr:row>
      <xdr:rowOff>438150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C00-000002000000}"/>
            </a:ext>
          </a:extLst>
        </xdr:cNvPr>
        <xdr:cNvSpPr txBox="1"/>
      </xdr:nvSpPr>
      <xdr:spPr>
        <a:xfrm>
          <a:off x="9988705575" y="361950"/>
          <a:ext cx="324802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JO" sz="1200" b="1" u="sng">
              <a:solidFill>
                <a:schemeClr val="accent1"/>
              </a:solidFill>
              <a:latin typeface="Simplified Arabic" panose="02020603050405020304" pitchFamily="18" charset="-78"/>
              <a:cs typeface="Simplified Arabic" panose="02020603050405020304" pitchFamily="18" charset="-78"/>
            </a:rPr>
            <a:t>العودة</a:t>
          </a:r>
          <a:r>
            <a:rPr lang="ar-JO" sz="1200" b="1" u="sng" baseline="0">
              <a:solidFill>
                <a:schemeClr val="accent1"/>
              </a:solidFill>
              <a:latin typeface="Simplified Arabic" panose="02020603050405020304" pitchFamily="18" charset="-78"/>
              <a:cs typeface="Simplified Arabic" panose="02020603050405020304" pitchFamily="18" charset="-78"/>
            </a:rPr>
            <a:t> الى القائمة الرئيسية</a:t>
          </a:r>
          <a:endParaRPr lang="ar-JO" sz="1200" b="1" u="sng">
            <a:solidFill>
              <a:schemeClr val="accent1"/>
            </a:solidFill>
            <a:latin typeface="Simplified Arabic" panose="02020603050405020304" pitchFamily="18" charset="-78"/>
            <a:cs typeface="Simplified Arabic" panose="02020603050405020304" pitchFamily="18" charset="-78"/>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6</xdr:row>
      <xdr:rowOff>0</xdr:rowOff>
    </xdr:from>
    <xdr:to>
      <xdr:col>2</xdr:col>
      <xdr:colOff>1152525</xdr:colOff>
      <xdr:row>8</xdr:row>
      <xdr:rowOff>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D00-000002000000}"/>
            </a:ext>
          </a:extLst>
        </xdr:cNvPr>
        <xdr:cNvSpPr txBox="1"/>
      </xdr:nvSpPr>
      <xdr:spPr>
        <a:xfrm>
          <a:off x="9986095725" y="1943100"/>
          <a:ext cx="55530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JO" sz="1200" b="1" u="sng">
              <a:solidFill>
                <a:schemeClr val="accent1"/>
              </a:solidFill>
              <a:latin typeface="Simplified Arabic" panose="02020603050405020304" pitchFamily="18" charset="-78"/>
              <a:cs typeface="Simplified Arabic" panose="02020603050405020304" pitchFamily="18" charset="-78"/>
            </a:rPr>
            <a:t>العودة</a:t>
          </a:r>
          <a:r>
            <a:rPr lang="ar-JO" sz="1200" b="1" u="sng" baseline="0">
              <a:solidFill>
                <a:schemeClr val="accent1"/>
              </a:solidFill>
              <a:latin typeface="Simplified Arabic" panose="02020603050405020304" pitchFamily="18" charset="-78"/>
              <a:cs typeface="Simplified Arabic" panose="02020603050405020304" pitchFamily="18" charset="-78"/>
            </a:rPr>
            <a:t> الى القائمة الرئيسية</a:t>
          </a:r>
          <a:endParaRPr lang="ar-JO" sz="1200" b="1" u="sng">
            <a:solidFill>
              <a:schemeClr val="accent1"/>
            </a:solidFill>
            <a:latin typeface="Simplified Arabic" panose="02020603050405020304" pitchFamily="18" charset="-78"/>
            <a:cs typeface="Simplified Arabic" panose="02020603050405020304" pitchFamily="18" charset="-78"/>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3</xdr:col>
      <xdr:colOff>76200</xdr:colOff>
      <xdr:row>4</xdr:row>
      <xdr:rowOff>152400</xdr:rowOff>
    </xdr:from>
    <xdr:to>
      <xdr:col>3</xdr:col>
      <xdr:colOff>2466975</xdr:colOff>
      <xdr:row>6</xdr:row>
      <xdr:rowOff>38100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9988305525" y="1390650"/>
          <a:ext cx="1857375" cy="514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JO" sz="1200" b="1" u="sng">
              <a:solidFill>
                <a:schemeClr val="accent1"/>
              </a:solidFill>
              <a:latin typeface="Simplified Arabic" panose="02020603050405020304" pitchFamily="18" charset="-78"/>
              <a:cs typeface="Simplified Arabic" panose="02020603050405020304" pitchFamily="18" charset="-78"/>
            </a:rPr>
            <a:t>العودة</a:t>
          </a:r>
          <a:r>
            <a:rPr lang="ar-JO" sz="1200" b="1" u="sng" baseline="0">
              <a:solidFill>
                <a:schemeClr val="accent1"/>
              </a:solidFill>
              <a:latin typeface="Simplified Arabic" panose="02020603050405020304" pitchFamily="18" charset="-78"/>
              <a:cs typeface="Simplified Arabic" panose="02020603050405020304" pitchFamily="18" charset="-78"/>
            </a:rPr>
            <a:t> الى القائمة الرئيسية</a:t>
          </a:r>
          <a:endParaRPr lang="ar-JO" sz="1200" b="1" u="sng">
            <a:solidFill>
              <a:schemeClr val="accent1"/>
            </a:solidFill>
            <a:latin typeface="Simplified Arabic" panose="02020603050405020304" pitchFamily="18" charset="-78"/>
            <a:cs typeface="Simplified Arabic" panose="02020603050405020304" pitchFamily="18" charset="-78"/>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857250</xdr:colOff>
      <xdr:row>1</xdr:row>
      <xdr:rowOff>9525</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F00-000003000000}"/>
            </a:ext>
          </a:extLst>
        </xdr:cNvPr>
        <xdr:cNvSpPr txBox="1"/>
      </xdr:nvSpPr>
      <xdr:spPr>
        <a:xfrm>
          <a:off x="9990562950" y="0"/>
          <a:ext cx="23907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JO" sz="1200" b="1" u="sng">
              <a:solidFill>
                <a:schemeClr val="accent1"/>
              </a:solidFill>
              <a:latin typeface="Simplified Arabic" panose="02020603050405020304" pitchFamily="18" charset="-78"/>
              <a:cs typeface="Simplified Arabic" panose="02020603050405020304" pitchFamily="18" charset="-78"/>
            </a:rPr>
            <a:t>العودة</a:t>
          </a:r>
          <a:r>
            <a:rPr lang="ar-JO" sz="1200" b="1" u="sng" baseline="0">
              <a:solidFill>
                <a:schemeClr val="accent1"/>
              </a:solidFill>
              <a:latin typeface="Simplified Arabic" panose="02020603050405020304" pitchFamily="18" charset="-78"/>
              <a:cs typeface="Simplified Arabic" panose="02020603050405020304" pitchFamily="18" charset="-78"/>
            </a:rPr>
            <a:t> الى القائمة الرئيسية</a:t>
          </a:r>
          <a:endParaRPr lang="ar-JO" sz="1200" b="1" u="sng">
            <a:solidFill>
              <a:schemeClr val="accent1"/>
            </a:solidFill>
            <a:latin typeface="Simplified Arabic" panose="02020603050405020304" pitchFamily="18" charset="-78"/>
            <a:cs typeface="Simplified Arabic" panose="02020603050405020304" pitchFamily="18" charset="-78"/>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857250</xdr:colOff>
      <xdr:row>0</xdr:row>
      <xdr:rowOff>323850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000-000002000000}"/>
            </a:ext>
          </a:extLst>
        </xdr:cNvPr>
        <xdr:cNvSpPr txBox="1"/>
      </xdr:nvSpPr>
      <xdr:spPr>
        <a:xfrm>
          <a:off x="9990829650" y="0"/>
          <a:ext cx="23907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JO" sz="1200" b="1" u="sng">
              <a:solidFill>
                <a:schemeClr val="accent1"/>
              </a:solidFill>
              <a:latin typeface="Simplified Arabic" panose="02020603050405020304" pitchFamily="18" charset="-78"/>
              <a:cs typeface="Simplified Arabic" panose="02020603050405020304" pitchFamily="18" charset="-78"/>
            </a:rPr>
            <a:t>العودة</a:t>
          </a:r>
          <a:r>
            <a:rPr lang="ar-JO" sz="1200" b="1" u="sng" baseline="0">
              <a:solidFill>
                <a:schemeClr val="accent1"/>
              </a:solidFill>
              <a:latin typeface="Simplified Arabic" panose="02020603050405020304" pitchFamily="18" charset="-78"/>
              <a:cs typeface="Simplified Arabic" panose="02020603050405020304" pitchFamily="18" charset="-78"/>
            </a:rPr>
            <a:t> الى القائمة الرئيسية</a:t>
          </a:r>
          <a:endParaRPr lang="ar-JO" sz="1200" b="1" u="sng">
            <a:solidFill>
              <a:schemeClr val="accent1"/>
            </a:solidFill>
            <a:latin typeface="Simplified Arabic" panose="02020603050405020304" pitchFamily="18" charset="-78"/>
            <a:cs typeface="Simplified Arabic" panose="02020603050405020304" pitchFamily="18" charset="-78"/>
          </a:endParaRP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0</xdr:col>
      <xdr:colOff>247650</xdr:colOff>
      <xdr:row>5</xdr:row>
      <xdr:rowOff>142875</xdr:rowOff>
    </xdr:from>
    <xdr:to>
      <xdr:col>1</xdr:col>
      <xdr:colOff>1524000</xdr:colOff>
      <xdr:row>6</xdr:row>
      <xdr:rowOff>161925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100-000002000000}"/>
            </a:ext>
          </a:extLst>
        </xdr:cNvPr>
        <xdr:cNvSpPr txBox="1"/>
      </xdr:nvSpPr>
      <xdr:spPr>
        <a:xfrm>
          <a:off x="9989372325" y="2352675"/>
          <a:ext cx="23907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JO" sz="1200" b="1" u="sng">
              <a:solidFill>
                <a:schemeClr val="accent1"/>
              </a:solidFill>
              <a:latin typeface="Simplified Arabic" panose="02020603050405020304" pitchFamily="18" charset="-78"/>
              <a:cs typeface="Simplified Arabic" panose="02020603050405020304" pitchFamily="18" charset="-78"/>
            </a:rPr>
            <a:t>العودة</a:t>
          </a:r>
          <a:r>
            <a:rPr lang="ar-JO" sz="1200" b="1" u="sng" baseline="0">
              <a:solidFill>
                <a:schemeClr val="accent1"/>
              </a:solidFill>
              <a:latin typeface="Simplified Arabic" panose="02020603050405020304" pitchFamily="18" charset="-78"/>
              <a:cs typeface="Simplified Arabic" panose="02020603050405020304" pitchFamily="18" charset="-78"/>
            </a:rPr>
            <a:t> الى القائمة الرئيسية</a:t>
          </a:r>
          <a:endParaRPr lang="ar-JO" sz="1200" b="1" u="sng">
            <a:solidFill>
              <a:schemeClr val="accent1"/>
            </a:solidFill>
            <a:latin typeface="Simplified Arabic" panose="02020603050405020304" pitchFamily="18" charset="-78"/>
            <a:cs typeface="Simplified Arabic" panose="02020603050405020304" pitchFamily="18" charset="-7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76200</xdr:colOff>
      <xdr:row>4</xdr:row>
      <xdr:rowOff>152400</xdr:rowOff>
    </xdr:from>
    <xdr:to>
      <xdr:col>3</xdr:col>
      <xdr:colOff>2466975</xdr:colOff>
      <xdr:row>6</xdr:row>
      <xdr:rowOff>38100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9989305650" y="1219200"/>
          <a:ext cx="23907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JO" sz="1200" b="1" u="sng">
              <a:solidFill>
                <a:schemeClr val="accent1"/>
              </a:solidFill>
              <a:latin typeface="Simplified Arabic" panose="02020603050405020304" pitchFamily="18" charset="-78"/>
              <a:cs typeface="Simplified Arabic" panose="02020603050405020304" pitchFamily="18" charset="-78"/>
            </a:rPr>
            <a:t>العودة</a:t>
          </a:r>
          <a:r>
            <a:rPr lang="ar-JO" sz="1200" b="1" u="sng" baseline="0">
              <a:solidFill>
                <a:schemeClr val="accent1"/>
              </a:solidFill>
              <a:latin typeface="Simplified Arabic" panose="02020603050405020304" pitchFamily="18" charset="-78"/>
              <a:cs typeface="Simplified Arabic" panose="02020603050405020304" pitchFamily="18" charset="-78"/>
            </a:rPr>
            <a:t> الى القائمة الرئيسية</a:t>
          </a:r>
          <a:endParaRPr lang="ar-JO" sz="1200" b="1" u="sng">
            <a:solidFill>
              <a:schemeClr val="accent1"/>
            </a:solidFill>
            <a:latin typeface="Simplified Arabic" panose="02020603050405020304" pitchFamily="18" charset="-78"/>
            <a:cs typeface="Simplified Arabic" panose="02020603050405020304" pitchFamily="18" charset="-7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304800</xdr:colOff>
      <xdr:row>0</xdr:row>
      <xdr:rowOff>95250</xdr:rowOff>
    </xdr:from>
    <xdr:to>
      <xdr:col>7</xdr:col>
      <xdr:colOff>276225</xdr:colOff>
      <xdr:row>1</xdr:row>
      <xdr:rowOff>152400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9986076675" y="95250"/>
          <a:ext cx="23907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JO" sz="1200" b="1" u="sng">
              <a:solidFill>
                <a:schemeClr val="accent1"/>
              </a:solidFill>
              <a:latin typeface="Simplified Arabic" panose="02020603050405020304" pitchFamily="18" charset="-78"/>
              <a:cs typeface="Simplified Arabic" panose="02020603050405020304" pitchFamily="18" charset="-78"/>
            </a:rPr>
            <a:t>العودة</a:t>
          </a:r>
          <a:r>
            <a:rPr lang="ar-JO" sz="1200" b="1" u="sng" baseline="0">
              <a:solidFill>
                <a:schemeClr val="accent1"/>
              </a:solidFill>
              <a:latin typeface="Simplified Arabic" panose="02020603050405020304" pitchFamily="18" charset="-78"/>
              <a:cs typeface="Simplified Arabic" panose="02020603050405020304" pitchFamily="18" charset="-78"/>
            </a:rPr>
            <a:t> الى القائمة الرئيسية</a:t>
          </a:r>
          <a:endParaRPr lang="ar-JO" sz="1200" b="1" u="sng">
            <a:solidFill>
              <a:schemeClr val="accent1"/>
            </a:solidFill>
            <a:latin typeface="Simplified Arabic" panose="02020603050405020304" pitchFamily="18" charset="-78"/>
            <a:cs typeface="Simplified Arabic" panose="02020603050405020304" pitchFamily="18" charset="-7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2390775</xdr:colOff>
      <xdr:row>1</xdr:row>
      <xdr:rowOff>76200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9988829400" y="0"/>
          <a:ext cx="23907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JO" sz="1200" b="1" u="sng">
              <a:solidFill>
                <a:schemeClr val="accent1"/>
              </a:solidFill>
              <a:latin typeface="Simplified Arabic" panose="02020603050405020304" pitchFamily="18" charset="-78"/>
              <a:cs typeface="Simplified Arabic" panose="02020603050405020304" pitchFamily="18" charset="-78"/>
            </a:rPr>
            <a:t>العودة</a:t>
          </a:r>
          <a:r>
            <a:rPr lang="ar-JO" sz="1200" b="1" u="sng" baseline="0">
              <a:solidFill>
                <a:schemeClr val="accent1"/>
              </a:solidFill>
              <a:latin typeface="Simplified Arabic" panose="02020603050405020304" pitchFamily="18" charset="-78"/>
              <a:cs typeface="Simplified Arabic" panose="02020603050405020304" pitchFamily="18" charset="-78"/>
            </a:rPr>
            <a:t> الى القائمة الرئيسية</a:t>
          </a:r>
          <a:endParaRPr lang="ar-JO" sz="1200" b="1" u="sng">
            <a:solidFill>
              <a:schemeClr val="accent1"/>
            </a:solidFill>
            <a:latin typeface="Simplified Arabic" panose="02020603050405020304" pitchFamily="18" charset="-78"/>
            <a:cs typeface="Simplified Arabic" panose="02020603050405020304" pitchFamily="18" charset="-7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2</xdr:row>
      <xdr:rowOff>0</xdr:rowOff>
    </xdr:from>
    <xdr:to>
      <xdr:col>5</xdr:col>
      <xdr:colOff>466725</xdr:colOff>
      <xdr:row>2</xdr:row>
      <xdr:rowOff>323850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9985314675" y="876300"/>
          <a:ext cx="23907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JO" sz="1200" b="1" u="sng">
              <a:solidFill>
                <a:schemeClr val="accent1"/>
              </a:solidFill>
              <a:latin typeface="Simplified Arabic" panose="02020603050405020304" pitchFamily="18" charset="-78"/>
              <a:cs typeface="Simplified Arabic" panose="02020603050405020304" pitchFamily="18" charset="-78"/>
            </a:rPr>
            <a:t>العودة</a:t>
          </a:r>
          <a:r>
            <a:rPr lang="ar-JO" sz="1200" b="1" u="sng" baseline="0">
              <a:solidFill>
                <a:schemeClr val="accent1"/>
              </a:solidFill>
              <a:latin typeface="Simplified Arabic" panose="02020603050405020304" pitchFamily="18" charset="-78"/>
              <a:cs typeface="Simplified Arabic" panose="02020603050405020304" pitchFamily="18" charset="-78"/>
            </a:rPr>
            <a:t> الى القائمة الرئيسية</a:t>
          </a:r>
          <a:endParaRPr lang="ar-JO" sz="1200" b="1" u="sng">
            <a:solidFill>
              <a:schemeClr val="accent1"/>
            </a:solidFill>
            <a:latin typeface="Simplified Arabic" panose="02020603050405020304" pitchFamily="18" charset="-78"/>
            <a:cs typeface="Simplified Arabic" panose="02020603050405020304" pitchFamily="18" charset="-78"/>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2</xdr:row>
      <xdr:rowOff>0</xdr:rowOff>
    </xdr:from>
    <xdr:to>
      <xdr:col>5</xdr:col>
      <xdr:colOff>304800</xdr:colOff>
      <xdr:row>2</xdr:row>
      <xdr:rowOff>323850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9985343250" y="990600"/>
          <a:ext cx="23907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JO" sz="1200" b="1" u="sng">
              <a:solidFill>
                <a:schemeClr val="accent1"/>
              </a:solidFill>
              <a:latin typeface="Simplified Arabic" panose="02020603050405020304" pitchFamily="18" charset="-78"/>
              <a:cs typeface="Simplified Arabic" panose="02020603050405020304" pitchFamily="18" charset="-78"/>
            </a:rPr>
            <a:t>العودة</a:t>
          </a:r>
          <a:r>
            <a:rPr lang="ar-JO" sz="1200" b="1" u="sng" baseline="0">
              <a:solidFill>
                <a:schemeClr val="accent1"/>
              </a:solidFill>
              <a:latin typeface="Simplified Arabic" panose="02020603050405020304" pitchFamily="18" charset="-78"/>
              <a:cs typeface="Simplified Arabic" panose="02020603050405020304" pitchFamily="18" charset="-78"/>
            </a:rPr>
            <a:t> الى القائمة الرئيسية</a:t>
          </a:r>
          <a:endParaRPr lang="ar-JO" sz="1200" b="1" u="sng">
            <a:solidFill>
              <a:schemeClr val="accent1"/>
            </a:solidFill>
            <a:latin typeface="Simplified Arabic" panose="02020603050405020304" pitchFamily="18" charset="-78"/>
            <a:cs typeface="Simplified Arabic" panose="02020603050405020304" pitchFamily="18" charset="-78"/>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2</xdr:row>
      <xdr:rowOff>0</xdr:rowOff>
    </xdr:from>
    <xdr:to>
      <xdr:col>6</xdr:col>
      <xdr:colOff>1476375</xdr:colOff>
      <xdr:row>3</xdr:row>
      <xdr:rowOff>76200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9986638650" y="542925"/>
          <a:ext cx="23907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JO" sz="1200" b="1" u="sng">
              <a:solidFill>
                <a:schemeClr val="accent1"/>
              </a:solidFill>
              <a:latin typeface="Simplified Arabic" panose="02020603050405020304" pitchFamily="18" charset="-78"/>
              <a:cs typeface="Simplified Arabic" panose="02020603050405020304" pitchFamily="18" charset="-78"/>
            </a:rPr>
            <a:t>العودة</a:t>
          </a:r>
          <a:r>
            <a:rPr lang="ar-JO" sz="1200" b="1" u="sng" baseline="0">
              <a:solidFill>
                <a:schemeClr val="accent1"/>
              </a:solidFill>
              <a:latin typeface="Simplified Arabic" panose="02020603050405020304" pitchFamily="18" charset="-78"/>
              <a:cs typeface="Simplified Arabic" panose="02020603050405020304" pitchFamily="18" charset="-78"/>
            </a:rPr>
            <a:t> الى القائمة الرئيسية</a:t>
          </a:r>
          <a:endParaRPr lang="ar-JO" sz="1200" b="1" u="sng">
            <a:solidFill>
              <a:schemeClr val="accent1"/>
            </a:solidFill>
            <a:latin typeface="Simplified Arabic" panose="02020603050405020304" pitchFamily="18" charset="-78"/>
            <a:cs typeface="Simplified Arabic" panose="02020603050405020304" pitchFamily="18" charset="-78"/>
          </a:endParaRPr>
        </a:p>
      </xdr:txBody>
    </xdr:sp>
    <xdr:clientData fPrintsWithSheet="0"/>
  </xdr:twoCellAnchor>
  <xdr:twoCellAnchor>
    <xdr:from>
      <xdr:col>4</xdr:col>
      <xdr:colOff>0</xdr:colOff>
      <xdr:row>2</xdr:row>
      <xdr:rowOff>0</xdr:rowOff>
    </xdr:from>
    <xdr:to>
      <xdr:col>5</xdr:col>
      <xdr:colOff>1476375</xdr:colOff>
      <xdr:row>3</xdr:row>
      <xdr:rowOff>76200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700-000003000000}"/>
            </a:ext>
          </a:extLst>
        </xdr:cNvPr>
        <xdr:cNvSpPr txBox="1"/>
      </xdr:nvSpPr>
      <xdr:spPr>
        <a:xfrm>
          <a:off x="9986029050" y="542925"/>
          <a:ext cx="23907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JO" sz="1200" b="1" u="sng">
              <a:solidFill>
                <a:schemeClr val="accent1"/>
              </a:solidFill>
              <a:latin typeface="Simplified Arabic" panose="02020603050405020304" pitchFamily="18" charset="-78"/>
              <a:cs typeface="Simplified Arabic" panose="02020603050405020304" pitchFamily="18" charset="-78"/>
            </a:rPr>
            <a:t>العودة</a:t>
          </a:r>
          <a:r>
            <a:rPr lang="ar-JO" sz="1200" b="1" u="sng" baseline="0">
              <a:solidFill>
                <a:schemeClr val="accent1"/>
              </a:solidFill>
              <a:latin typeface="Simplified Arabic" panose="02020603050405020304" pitchFamily="18" charset="-78"/>
              <a:cs typeface="Simplified Arabic" panose="02020603050405020304" pitchFamily="18" charset="-78"/>
            </a:rPr>
            <a:t> الى القائمة الرئيسية</a:t>
          </a:r>
          <a:endParaRPr lang="ar-JO" sz="1200" b="1" u="sng">
            <a:solidFill>
              <a:schemeClr val="accent1"/>
            </a:solidFill>
            <a:latin typeface="Simplified Arabic" panose="02020603050405020304" pitchFamily="18" charset="-78"/>
            <a:cs typeface="Simplified Arabic" panose="02020603050405020304" pitchFamily="18" charset="-78"/>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4</xdr:col>
      <xdr:colOff>962024</xdr:colOff>
      <xdr:row>0</xdr:row>
      <xdr:rowOff>219075</xdr:rowOff>
    </xdr:from>
    <xdr:to>
      <xdr:col>5</xdr:col>
      <xdr:colOff>857249</xdr:colOff>
      <xdr:row>1</xdr:row>
      <xdr:rowOff>238125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9986848201" y="219075"/>
          <a:ext cx="1981200"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JO" sz="1200" b="1" u="sng">
              <a:solidFill>
                <a:schemeClr val="accent1"/>
              </a:solidFill>
              <a:latin typeface="Simplified Arabic" panose="02020603050405020304" pitchFamily="18" charset="-78"/>
              <a:cs typeface="Simplified Arabic" panose="02020603050405020304" pitchFamily="18" charset="-78"/>
            </a:rPr>
            <a:t>العودة</a:t>
          </a:r>
          <a:r>
            <a:rPr lang="ar-JO" sz="1200" b="1" u="sng" baseline="0">
              <a:solidFill>
                <a:schemeClr val="accent1"/>
              </a:solidFill>
              <a:latin typeface="Simplified Arabic" panose="02020603050405020304" pitchFamily="18" charset="-78"/>
              <a:cs typeface="Simplified Arabic" panose="02020603050405020304" pitchFamily="18" charset="-78"/>
            </a:rPr>
            <a:t> الى القائمة الرئيسية</a:t>
          </a:r>
          <a:endParaRPr lang="ar-JO" sz="1200" b="1" u="sng">
            <a:solidFill>
              <a:schemeClr val="accent1"/>
            </a:solidFill>
            <a:latin typeface="Simplified Arabic" panose="02020603050405020304" pitchFamily="18" charset="-78"/>
            <a:cs typeface="Simplified Arabic" panose="02020603050405020304" pitchFamily="18" charset="-78"/>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1152525</xdr:colOff>
      <xdr:row>6</xdr:row>
      <xdr:rowOff>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9990248625" y="1066800"/>
          <a:ext cx="23907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JO" sz="1200" b="1" u="sng">
              <a:solidFill>
                <a:schemeClr val="accent1"/>
              </a:solidFill>
              <a:latin typeface="Simplified Arabic" panose="02020603050405020304" pitchFamily="18" charset="-78"/>
              <a:cs typeface="Simplified Arabic" panose="02020603050405020304" pitchFamily="18" charset="-78"/>
            </a:rPr>
            <a:t>العودة</a:t>
          </a:r>
          <a:r>
            <a:rPr lang="ar-JO" sz="1200" b="1" u="sng" baseline="0">
              <a:solidFill>
                <a:schemeClr val="accent1"/>
              </a:solidFill>
              <a:latin typeface="Simplified Arabic" panose="02020603050405020304" pitchFamily="18" charset="-78"/>
              <a:cs typeface="Simplified Arabic" panose="02020603050405020304" pitchFamily="18" charset="-78"/>
            </a:rPr>
            <a:t> الى القائمة الرئيسية</a:t>
          </a:r>
          <a:endParaRPr lang="ar-JO" sz="1200" b="1" u="sng">
            <a:solidFill>
              <a:schemeClr val="accent1"/>
            </a:solidFill>
            <a:latin typeface="Simplified Arabic" panose="02020603050405020304" pitchFamily="18" charset="-78"/>
            <a:cs typeface="Simplified Arabic" panose="02020603050405020304" pitchFamily="18" charset="-78"/>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bs-fs\QTYD$\G-Root\ISO\CommISO-2011\02-Records2011\QP-05-DevAndAprovDocs\0-RequestsDone\Request-0161-2024-Done\QF-16-22-task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b-docs\000-G-DailyBackup\G-RootBackupOn-C\ISO\CommISO-2011\02-Records2011\QP-05-DevAndAprovDocs\0-RequestsDone\Request-0153-2023-Done\Valid-153\12-QF-21-01-TechCommsLi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bs-fs\QTYD$\G-Root\ISO\CommISO-2011\02-Records2011\QP-05-DevAndAprovDocs\0-RequestsDone\Request-0153-2023-Done\10-QF-16-23-ChangeVocabul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F-16-22-tasks"/>
      <sheetName val="TOC"/>
      <sheetName val="A-ISO-Links"/>
      <sheetName val="QF-04-01-AnnuaAuditPlan"/>
      <sheetName val="QF-04-02-AuditProg"/>
      <sheetName val="QF-05-01-ModReq"/>
      <sheetName val="QF-05-08-ProcRecord"/>
      <sheetName val="QF-05-09-DocsRecord"/>
      <sheetName val="QF-05-10-Proc+DocsRecord"/>
      <sheetName val="QF-08-01-QualGoalForm"/>
      <sheetName val="QF-13-02-AdminProgress"/>
      <sheetName val="QF-16-01-PrepFile"/>
      <sheetName val="QF-16-23-ChangeVocabulary"/>
      <sheetName val="QF-16-24-SurveySchedule"/>
      <sheetName val="QF-21-01-TechCommsList.xlsx"/>
      <sheetName val="QF-34-01-PermEmplFileForm"/>
      <sheetName val="QF-35-01-TempEmplFileForm"/>
      <sheetName val="QdepVlookup"/>
    </sheetNames>
    <sheetDataSet>
      <sheetData sheetId="0"/>
      <sheetData sheetId="1" refreshError="1"/>
      <sheetData sheetId="2" refreshError="1"/>
      <sheetData sheetId="3" refreshError="1"/>
      <sheetData sheetId="4" refreshError="1"/>
      <sheetData sheetId="5" refreshError="1"/>
      <sheetData sheetId="6">
        <row r="7">
          <cell r="A7" t="str">
            <v>QP-03</v>
          </cell>
          <cell r="B7">
            <v>1</v>
          </cell>
          <cell r="C7" t="str">
            <v>إجراء الأفعال التصحيحية والوقائية</v>
          </cell>
          <cell r="D7">
            <v>201</v>
          </cell>
          <cell r="E7">
            <v>45190</v>
          </cell>
          <cell r="F7" t="str">
            <v>1. وثيقة داخلية</v>
          </cell>
        </row>
        <row r="8">
          <cell r="A8" t="str">
            <v>QP-04</v>
          </cell>
          <cell r="B8">
            <v>2</v>
          </cell>
          <cell r="C8" t="str">
            <v>إجراء التدقيق الداخلي لنظام إدارة الجودة</v>
          </cell>
          <cell r="D8">
            <v>203</v>
          </cell>
          <cell r="E8">
            <v>45190</v>
          </cell>
          <cell r="F8" t="str">
            <v>1. وثيقة داخلية</v>
          </cell>
        </row>
        <row r="9">
          <cell r="A9" t="str">
            <v>QP-05</v>
          </cell>
          <cell r="B9">
            <v>3</v>
          </cell>
          <cell r="C9" t="str">
            <v>إجراء ضبط وتطوير الوثائق</v>
          </cell>
          <cell r="D9">
            <v>203</v>
          </cell>
          <cell r="E9">
            <v>44818</v>
          </cell>
          <cell r="F9" t="str">
            <v>1. وثيقة داخلية</v>
          </cell>
        </row>
        <row r="10">
          <cell r="A10" t="str">
            <v>QP-06</v>
          </cell>
          <cell r="B10">
            <v>4</v>
          </cell>
          <cell r="C10" t="str">
            <v>إجراء إعداد الخطة السنوية</v>
          </cell>
          <cell r="D10">
            <v>105</v>
          </cell>
          <cell r="E10">
            <v>42899</v>
          </cell>
          <cell r="F10" t="str">
            <v>1. وثيقة داخلية</v>
          </cell>
        </row>
        <row r="11">
          <cell r="A11" t="str">
            <v>QP-08</v>
          </cell>
          <cell r="B11">
            <v>5</v>
          </cell>
          <cell r="C11" t="str">
            <v>إجراء تحقيق أهداف الجودة</v>
          </cell>
          <cell r="D11">
            <v>201</v>
          </cell>
          <cell r="E11">
            <v>45546</v>
          </cell>
          <cell r="F11" t="str">
            <v>1. وثيقة داخلية</v>
          </cell>
        </row>
        <row r="12">
          <cell r="A12" t="str">
            <v>QP-12</v>
          </cell>
          <cell r="B12">
            <v>6</v>
          </cell>
          <cell r="C12" t="str">
            <v>إجراء التدريب</v>
          </cell>
          <cell r="D12">
            <v>201</v>
          </cell>
          <cell r="E12">
            <v>44776</v>
          </cell>
          <cell r="F12" t="str">
            <v>1. وثيقة داخلية</v>
          </cell>
        </row>
        <row r="13">
          <cell r="A13" t="str">
            <v>QP-13</v>
          </cell>
          <cell r="B13">
            <v>7</v>
          </cell>
          <cell r="C13" t="str">
            <v>إجراء ضبط تشكيل وعمل اللجان الإدارية</v>
          </cell>
          <cell r="D13">
            <v>107</v>
          </cell>
          <cell r="E13">
            <v>44818</v>
          </cell>
          <cell r="F13" t="str">
            <v>1. وثيقة داخلية</v>
          </cell>
        </row>
        <row r="14">
          <cell r="A14" t="str">
            <v>QP-14</v>
          </cell>
          <cell r="B14">
            <v>8</v>
          </cell>
          <cell r="C14" t="str">
            <v>إجراء خدمات الجمهور</v>
          </cell>
          <cell r="D14">
            <v>104</v>
          </cell>
          <cell r="E14">
            <v>44424</v>
          </cell>
          <cell r="F14" t="str">
            <v>1. وثيقة داخلية</v>
          </cell>
        </row>
        <row r="15">
          <cell r="A15" t="str">
            <v>QP-16</v>
          </cell>
          <cell r="B15">
            <v>9</v>
          </cell>
          <cell r="C15" t="str">
            <v>إجراء ضبط إعداد وتنفيذ مسح إحصائي</v>
          </cell>
          <cell r="D15">
            <v>203</v>
          </cell>
          <cell r="E15">
            <v>45546</v>
          </cell>
          <cell r="F15" t="str">
            <v>1. وثيقة داخلية</v>
          </cell>
        </row>
        <row r="16">
          <cell r="A16" t="str">
            <v>QP-17</v>
          </cell>
          <cell r="B16">
            <v>10</v>
          </cell>
          <cell r="C16" t="str">
            <v>إجراء تعيين موظف دائم</v>
          </cell>
          <cell r="D16">
            <v>108</v>
          </cell>
          <cell r="E16">
            <v>44881</v>
          </cell>
          <cell r="F16" t="str">
            <v>1. وثيقة داخلية</v>
          </cell>
        </row>
        <row r="17">
          <cell r="A17" t="str">
            <v>QP-18</v>
          </cell>
          <cell r="B17">
            <v>11</v>
          </cell>
          <cell r="C17" t="str">
            <v>إجراء استقالة موظف دائم</v>
          </cell>
          <cell r="D17">
            <v>106</v>
          </cell>
          <cell r="E17">
            <v>44818</v>
          </cell>
          <cell r="F17" t="str">
            <v>1. وثيقة داخلية</v>
          </cell>
        </row>
        <row r="18">
          <cell r="A18" t="str">
            <v>QP-19</v>
          </cell>
          <cell r="B18">
            <v>12</v>
          </cell>
          <cell r="C18" t="str">
            <v>إجراء تقييم الأداء السنوي</v>
          </cell>
          <cell r="D18">
            <v>106</v>
          </cell>
          <cell r="E18">
            <v>44818</v>
          </cell>
          <cell r="F18" t="str">
            <v>1. وثيقة داخلية</v>
          </cell>
        </row>
        <row r="19">
          <cell r="A19" t="str">
            <v>QP-21</v>
          </cell>
          <cell r="B19">
            <v>13</v>
          </cell>
          <cell r="C19" t="str">
            <v>إجراء تشكيل وعمل اللجان الفنية (فرق العمل)</v>
          </cell>
          <cell r="D19">
            <v>104</v>
          </cell>
          <cell r="E19">
            <v>45138</v>
          </cell>
          <cell r="F19" t="str">
            <v>1. وثيقة داخلية</v>
          </cell>
        </row>
        <row r="20">
          <cell r="A20" t="str">
            <v>QP-22</v>
          </cell>
          <cell r="B20">
            <v>14</v>
          </cell>
          <cell r="C20" t="str">
            <v>إجراء تنفيذ مشروع سجلات إدارية</v>
          </cell>
          <cell r="D20">
            <v>110</v>
          </cell>
          <cell r="E20">
            <v>45138</v>
          </cell>
          <cell r="F20" t="str">
            <v>1. وثيقة داخلية</v>
          </cell>
        </row>
        <row r="21">
          <cell r="A21" t="str">
            <v>QP-26</v>
          </cell>
          <cell r="B21">
            <v>15</v>
          </cell>
          <cell r="C21" t="str">
            <v xml:space="preserve">إجراء صيانة أجهزة الحاسوب </v>
          </cell>
          <cell r="D21">
            <v>105</v>
          </cell>
          <cell r="E21">
            <v>44711</v>
          </cell>
          <cell r="F21" t="str">
            <v>1. وثيقة داخلية</v>
          </cell>
        </row>
        <row r="22">
          <cell r="A22" t="str">
            <v>QP-27</v>
          </cell>
          <cell r="B22">
            <v>16</v>
          </cell>
          <cell r="C22" t="str">
            <v xml:space="preserve">إجراء تطوير البرمجيات </v>
          </cell>
          <cell r="D22">
            <v>106</v>
          </cell>
          <cell r="E22">
            <v>44424</v>
          </cell>
          <cell r="F22" t="str">
            <v>1. وثيقة داخلية</v>
          </cell>
        </row>
        <row r="23">
          <cell r="A23" t="str">
            <v>QP-29</v>
          </cell>
          <cell r="B23">
            <v>17</v>
          </cell>
          <cell r="C23" t="str">
            <v>إجراء تطوير الصفحة الإلكترونية الخارجية (الإنترنت)</v>
          </cell>
          <cell r="D23">
            <v>107</v>
          </cell>
          <cell r="E23">
            <v>44711</v>
          </cell>
          <cell r="F23" t="str">
            <v>1. وثيقة داخلية</v>
          </cell>
        </row>
        <row r="24">
          <cell r="A24" t="str">
            <v>QP-30</v>
          </cell>
          <cell r="B24">
            <v>18</v>
          </cell>
          <cell r="C24" t="str">
            <v>إجراء ضبط المشتريات</v>
          </cell>
          <cell r="D24">
            <v>108</v>
          </cell>
          <cell r="E24">
            <v>44818</v>
          </cell>
          <cell r="F24" t="str">
            <v>1. وثيقة داخلية</v>
          </cell>
        </row>
        <row r="25">
          <cell r="A25" t="str">
            <v>QP-31</v>
          </cell>
          <cell r="B25">
            <v>19</v>
          </cell>
          <cell r="C25" t="str">
            <v>إجراء تأهيل وتقييم واعتماد موردين</v>
          </cell>
          <cell r="D25">
            <v>106</v>
          </cell>
          <cell r="E25">
            <v>44818</v>
          </cell>
          <cell r="F25" t="str">
            <v>1. وثيقة داخلية</v>
          </cell>
        </row>
        <row r="26">
          <cell r="A26" t="str">
            <v>QP-32</v>
          </cell>
          <cell r="B26">
            <v>20</v>
          </cell>
          <cell r="C26" t="str">
            <v>إجراء ضبط المستودعات والتخزين</v>
          </cell>
          <cell r="D26">
            <v>108</v>
          </cell>
          <cell r="E26">
            <v>45092</v>
          </cell>
          <cell r="F26" t="str">
            <v>1. وثيقة داخلية</v>
          </cell>
        </row>
        <row r="27">
          <cell r="A27" t="str">
            <v>QP-34</v>
          </cell>
          <cell r="B27">
            <v>21</v>
          </cell>
          <cell r="C27" t="str">
            <v>إجراء ضبط وثائق موظف دائم (ملف الموظف)</v>
          </cell>
          <cell r="D27">
            <v>104</v>
          </cell>
          <cell r="E27">
            <v>45277</v>
          </cell>
          <cell r="F27" t="str">
            <v>1. وثيقة داخلية</v>
          </cell>
        </row>
        <row r="28">
          <cell r="A28" t="str">
            <v>QP-35</v>
          </cell>
          <cell r="B28">
            <v>22</v>
          </cell>
          <cell r="C28" t="str">
            <v>إجراء ضبط وثائق موظف مؤقت (ملف الموظف)</v>
          </cell>
          <cell r="D28">
            <v>104</v>
          </cell>
          <cell r="E28">
            <v>44881</v>
          </cell>
          <cell r="F28" t="str">
            <v>1. وثيقة داخلية</v>
          </cell>
        </row>
        <row r="29">
          <cell r="A29" t="str">
            <v>QP-36</v>
          </cell>
          <cell r="B29">
            <v>23</v>
          </cell>
          <cell r="C29" t="str">
            <v xml:space="preserve">إجراء تعيين موظف مؤقت </v>
          </cell>
          <cell r="D29">
            <v>101</v>
          </cell>
          <cell r="E29">
            <v>45277</v>
          </cell>
          <cell r="F29" t="str">
            <v>1. وثيقة داخلية</v>
          </cell>
        </row>
      </sheetData>
      <sheetData sheetId="7">
        <row r="7">
          <cell r="A7" t="str">
            <v>QC-Ar-Policy</v>
          </cell>
          <cell r="B7">
            <v>1</v>
          </cell>
          <cell r="C7" t="str">
            <v>سياسة وأهداف الجودة (باللغة العربية)</v>
          </cell>
          <cell r="D7">
            <v>300</v>
          </cell>
          <cell r="E7">
            <v>40681</v>
          </cell>
          <cell r="F7" t="str">
            <v>1. وثيقة داخلية</v>
          </cell>
        </row>
        <row r="8">
          <cell r="A8" t="str">
            <v>QC-En-Policy</v>
          </cell>
          <cell r="B8">
            <v>2</v>
          </cell>
          <cell r="C8" t="str">
            <v>سياسة وأهداف الجودة (باللغة الإنجليزية)</v>
          </cell>
          <cell r="D8">
            <v>300</v>
          </cell>
          <cell r="E8">
            <v>40681</v>
          </cell>
          <cell r="F8" t="str">
            <v>1. وثيقة داخلية</v>
          </cell>
        </row>
        <row r="9">
          <cell r="A9" t="str">
            <v>QM</v>
          </cell>
          <cell r="B9">
            <v>3</v>
          </cell>
          <cell r="C9" t="str">
            <v>دليل الجودة</v>
          </cell>
          <cell r="D9">
            <v>100</v>
          </cell>
          <cell r="E9">
            <v>40423</v>
          </cell>
          <cell r="F9" t="str">
            <v>1. وثيقة داخلية</v>
          </cell>
        </row>
        <row r="10">
          <cell r="A10" t="str">
            <v>ISO-9001</v>
          </cell>
          <cell r="B10">
            <v>4</v>
          </cell>
          <cell r="C10" t="str">
            <v>المواصفة القياسية الدولية آيزو 9001: نظم إدارة الجودة-المتطلبات</v>
          </cell>
          <cell r="D10">
            <v>4</v>
          </cell>
          <cell r="E10">
            <v>39767</v>
          </cell>
          <cell r="F10" t="str">
            <v>2. وثيقة مرجعية</v>
          </cell>
        </row>
        <row r="11">
          <cell r="A11" t="str">
            <v>QL-QM-01</v>
          </cell>
          <cell r="B11">
            <v>5</v>
          </cell>
          <cell r="C11" t="str">
            <v>قانون الإحصاءات العامة</v>
          </cell>
          <cell r="D11">
            <v>1</v>
          </cell>
          <cell r="E11">
            <v>43990</v>
          </cell>
          <cell r="F11" t="str">
            <v>2. وثيقة مرجعية</v>
          </cell>
        </row>
        <row r="12">
          <cell r="A12" t="str">
            <v>QL-17-01</v>
          </cell>
          <cell r="B12">
            <v>6</v>
          </cell>
          <cell r="C12" t="str">
            <v>قانون الخدمة المدنية وتعديلاته</v>
          </cell>
          <cell r="D12">
            <v>1</v>
          </cell>
          <cell r="E12">
            <v>35943</v>
          </cell>
          <cell r="F12" t="str">
            <v>2. وثيقة مرجعية</v>
          </cell>
        </row>
        <row r="13">
          <cell r="A13" t="str">
            <v>QL-30-02</v>
          </cell>
          <cell r="B13">
            <v>7</v>
          </cell>
          <cell r="C13" t="str">
            <v>قانون الشراء العام والأنظمة الخاصة به</v>
          </cell>
          <cell r="D13">
            <v>1</v>
          </cell>
          <cell r="E13">
            <v>41741</v>
          </cell>
          <cell r="F13" t="str">
            <v>2. وثيقة مرجعية</v>
          </cell>
        </row>
        <row r="14">
          <cell r="A14" t="str">
            <v>QL-35-01</v>
          </cell>
          <cell r="B14">
            <v>8</v>
          </cell>
          <cell r="C14" t="str">
            <v>قانون العمل</v>
          </cell>
          <cell r="D14">
            <v>1</v>
          </cell>
          <cell r="E14">
            <v>36614</v>
          </cell>
          <cell r="F14" t="str">
            <v>2. وثيقة مرجعية</v>
          </cell>
        </row>
        <row r="15">
          <cell r="A15" t="str">
            <v>QF-03-01</v>
          </cell>
          <cell r="B15">
            <v>9</v>
          </cell>
          <cell r="C15" t="str">
            <v>نموذج ضبط ومعالجة حالة عدم المطابقة</v>
          </cell>
          <cell r="D15">
            <v>105</v>
          </cell>
          <cell r="E15">
            <v>45190</v>
          </cell>
          <cell r="F15" t="str">
            <v>1. وثيقة داخلية</v>
          </cell>
        </row>
        <row r="16">
          <cell r="A16" t="str">
            <v>QF-04-01</v>
          </cell>
          <cell r="B16">
            <v>10</v>
          </cell>
          <cell r="C16" t="str">
            <v>خطة التدقيق الداخلي السنوية</v>
          </cell>
          <cell r="D16">
            <v>107</v>
          </cell>
          <cell r="E16">
            <v>44243</v>
          </cell>
          <cell r="F16" t="str">
            <v>1. وثيقة داخلية</v>
          </cell>
        </row>
        <row r="17">
          <cell r="A17" t="str">
            <v>QF-04-02</v>
          </cell>
          <cell r="B17">
            <v>11</v>
          </cell>
          <cell r="C17" t="str">
            <v>برنامج التدقيق الداخلي</v>
          </cell>
          <cell r="D17">
            <v>105</v>
          </cell>
          <cell r="E17">
            <v>44454</v>
          </cell>
          <cell r="F17" t="str">
            <v>1. وثيقة داخلية</v>
          </cell>
        </row>
        <row r="18">
          <cell r="A18" t="str">
            <v>QF-04-03</v>
          </cell>
          <cell r="B18">
            <v>12</v>
          </cell>
          <cell r="C18" t="str">
            <v>تقرير التدقيق الداخلي</v>
          </cell>
          <cell r="D18">
            <v>107</v>
          </cell>
          <cell r="E18">
            <v>45190</v>
          </cell>
          <cell r="F18" t="str">
            <v>1. وثيقة داخلية</v>
          </cell>
        </row>
        <row r="19">
          <cell r="A19" t="str">
            <v>QF-05-01</v>
          </cell>
          <cell r="B19">
            <v>13</v>
          </cell>
          <cell r="C19" t="str">
            <v>طلـب تغيير على وثيقــة/وثائق نظام إدارة الجودة</v>
          </cell>
          <cell r="D19">
            <v>109</v>
          </cell>
          <cell r="E19">
            <v>44693</v>
          </cell>
          <cell r="F19" t="str">
            <v>1. وثيقة داخلية</v>
          </cell>
        </row>
        <row r="20">
          <cell r="A20" t="str">
            <v>QF-05-04</v>
          </cell>
          <cell r="B20">
            <v>14</v>
          </cell>
          <cell r="C20" t="str">
            <v>قائمة رموز المخططات السهمية</v>
          </cell>
          <cell r="D20">
            <v>102</v>
          </cell>
          <cell r="E20">
            <v>43163</v>
          </cell>
          <cell r="F20" t="str">
            <v>1. وثيقة داخلية</v>
          </cell>
        </row>
        <row r="21">
          <cell r="A21" t="str">
            <v>QF-05-08</v>
          </cell>
          <cell r="B21">
            <v>15</v>
          </cell>
          <cell r="C21" t="str">
            <v>سجل قائمة إجراءات نظام إدارة الجودة</v>
          </cell>
          <cell r="D21">
            <v>101</v>
          </cell>
          <cell r="E21">
            <v>44892</v>
          </cell>
          <cell r="F21" t="str">
            <v>1. وثيقة داخلية</v>
          </cell>
        </row>
        <row r="22">
          <cell r="A22" t="str">
            <v>QF-05-09</v>
          </cell>
          <cell r="B22">
            <v>16</v>
          </cell>
          <cell r="C22" t="str">
            <v>سجل قائمة وثائق وسجلات نظام إدارة الجودة</v>
          </cell>
          <cell r="D22">
            <v>101</v>
          </cell>
          <cell r="E22">
            <v>44892</v>
          </cell>
          <cell r="F22" t="str">
            <v>1. وثيقة داخلية</v>
          </cell>
        </row>
        <row r="23">
          <cell r="A23" t="str">
            <v>QF-05-10</v>
          </cell>
          <cell r="B23">
            <v>17</v>
          </cell>
          <cell r="C23" t="str">
            <v>سجل قائمة ربط إجراءات نظام إدارة الجودة مع الوثائق والسجلات ذات الصلة</v>
          </cell>
          <cell r="D23">
            <v>101</v>
          </cell>
          <cell r="E23">
            <v>44892</v>
          </cell>
          <cell r="F23" t="str">
            <v>1. وثيقة داخلية</v>
          </cell>
        </row>
        <row r="24">
          <cell r="A24" t="str">
            <v>QF-06-01</v>
          </cell>
          <cell r="B24">
            <v>18</v>
          </cell>
          <cell r="C24" t="str">
            <v>نموذج التوجهات العامة للجهاز</v>
          </cell>
          <cell r="D24">
            <v>105</v>
          </cell>
          <cell r="E24">
            <v>42899</v>
          </cell>
          <cell r="F24" t="str">
            <v>1. وثيقة داخلية</v>
          </cell>
        </row>
        <row r="25">
          <cell r="A25" t="str">
            <v>QF-08-01</v>
          </cell>
          <cell r="B25">
            <v>19</v>
          </cell>
          <cell r="C25" t="str">
            <v>نموذج هدف الجودة</v>
          </cell>
          <cell r="D25">
            <v>105</v>
          </cell>
          <cell r="E25">
            <v>44648</v>
          </cell>
          <cell r="F25" t="str">
            <v>1. وثيقة داخلية</v>
          </cell>
        </row>
        <row r="26">
          <cell r="A26" t="str">
            <v>QF-12-01</v>
          </cell>
          <cell r="B26">
            <v>20</v>
          </cell>
          <cell r="C26" t="str">
            <v>نموذج حصر الاحتياجات التدريبية لوزارات ومؤسسات دولة فلسطين</v>
          </cell>
          <cell r="D26">
            <v>103</v>
          </cell>
          <cell r="E26">
            <v>43163</v>
          </cell>
          <cell r="F26" t="str">
            <v>1. وثيقة داخلية</v>
          </cell>
        </row>
        <row r="27">
          <cell r="A27" t="str">
            <v>QF-12-02</v>
          </cell>
          <cell r="B27">
            <v>21</v>
          </cell>
          <cell r="C27" t="str">
            <v>نموذج الشروط المرجعية للأنشطة التدريبية الداخلية وتدريب المستخدمين</v>
          </cell>
          <cell r="D27">
            <v>104</v>
          </cell>
          <cell r="E27">
            <v>44776</v>
          </cell>
          <cell r="F27" t="str">
            <v>1. وثيقة داخلية</v>
          </cell>
        </row>
        <row r="28">
          <cell r="A28" t="str">
            <v>QF-12-06</v>
          </cell>
          <cell r="B28">
            <v>22</v>
          </cell>
          <cell r="C28" t="str">
            <v>نموذج متابعة نشاط تدريبي</v>
          </cell>
          <cell r="D28">
            <v>106</v>
          </cell>
          <cell r="E28">
            <v>44776</v>
          </cell>
          <cell r="F28" t="str">
            <v>1. وثيقة داخلية</v>
          </cell>
        </row>
        <row r="29">
          <cell r="A29" t="str">
            <v>QF-12-11</v>
          </cell>
          <cell r="B29">
            <v>23</v>
          </cell>
          <cell r="C29" t="str">
            <v>نموذج ترشيح للمشاركة في أنشطة خارجية أو وطنية</v>
          </cell>
          <cell r="D29">
            <v>107</v>
          </cell>
          <cell r="E29">
            <v>43310</v>
          </cell>
          <cell r="F29" t="str">
            <v>1. وثيقة داخلية</v>
          </cell>
        </row>
        <row r="30">
          <cell r="A30" t="str">
            <v>QF-12-14</v>
          </cell>
          <cell r="B30">
            <v>24</v>
          </cell>
          <cell r="C30" t="str">
            <v>نموذج تقييم دورة تدريبية من قبل المتدرب</v>
          </cell>
          <cell r="D30">
            <v>100</v>
          </cell>
          <cell r="E30">
            <v>43676</v>
          </cell>
          <cell r="F30" t="str">
            <v>1. وثيقة داخلية</v>
          </cell>
        </row>
        <row r="31">
          <cell r="A31" t="str">
            <v>QF-12-15</v>
          </cell>
          <cell r="B31">
            <v>25</v>
          </cell>
          <cell r="C31" t="str">
            <v>نموذج تقييم دورة تدريبية داخلية  معد من قبل مدرب المادة</v>
          </cell>
          <cell r="D31">
            <v>100</v>
          </cell>
          <cell r="E31">
            <v>43676</v>
          </cell>
          <cell r="F31" t="str">
            <v>1. وثيقة داخلية</v>
          </cell>
        </row>
        <row r="32">
          <cell r="A32" t="str">
            <v>QF-13-01</v>
          </cell>
          <cell r="B32">
            <v>26</v>
          </cell>
          <cell r="C32" t="str">
            <v>التقرير الختامي لأعمال اللجنة الإدارية</v>
          </cell>
          <cell r="D32">
            <v>101</v>
          </cell>
          <cell r="E32">
            <v>40423</v>
          </cell>
          <cell r="F32" t="str">
            <v>1. وثيقة داخلية</v>
          </cell>
        </row>
        <row r="33">
          <cell r="A33" t="str">
            <v>QF-13-02</v>
          </cell>
          <cell r="B33">
            <v>27</v>
          </cell>
          <cell r="C33" t="str">
            <v>نموذج تقدم العمل على تنفيذ توصيات ومتابعات اللجان الإدارية</v>
          </cell>
          <cell r="D33">
            <v>100</v>
          </cell>
          <cell r="E33">
            <v>44532</v>
          </cell>
          <cell r="F33" t="str">
            <v>1. وثيقة داخلية</v>
          </cell>
        </row>
        <row r="34">
          <cell r="A34" t="str">
            <v>QF-14-01</v>
          </cell>
          <cell r="B34">
            <v>28</v>
          </cell>
          <cell r="C34" t="str">
            <v>نموذج قائمة الاحتياجات السنوية</v>
          </cell>
          <cell r="D34">
            <v>101</v>
          </cell>
          <cell r="E34">
            <v>40423</v>
          </cell>
          <cell r="F34" t="str">
            <v>1. وثيقة داخلية</v>
          </cell>
        </row>
        <row r="35">
          <cell r="A35" t="str">
            <v>QF-14-02</v>
          </cell>
          <cell r="B35">
            <v>29</v>
          </cell>
          <cell r="C35" t="str">
            <v>نموذج قائمة الخدمات</v>
          </cell>
          <cell r="D35">
            <v>101</v>
          </cell>
          <cell r="E35">
            <v>40423</v>
          </cell>
          <cell r="F35" t="str">
            <v>1. وثيقة داخلية</v>
          </cell>
        </row>
        <row r="36">
          <cell r="A36" t="str">
            <v>QF-14-03</v>
          </cell>
          <cell r="B36">
            <v>30</v>
          </cell>
          <cell r="C36" t="str">
            <v xml:space="preserve">طلب بيانات عربي </v>
          </cell>
          <cell r="D36">
            <v>103</v>
          </cell>
          <cell r="E36">
            <v>44424</v>
          </cell>
          <cell r="F36" t="str">
            <v>1. وثيقة داخلية</v>
          </cell>
        </row>
        <row r="37">
          <cell r="A37" t="str">
            <v>QF-14-04</v>
          </cell>
          <cell r="B37">
            <v>31</v>
          </cell>
          <cell r="C37" t="str">
            <v xml:space="preserve">طلب بيانات إنجليزي </v>
          </cell>
          <cell r="D37">
            <v>103</v>
          </cell>
          <cell r="E37">
            <v>44424</v>
          </cell>
          <cell r="F37" t="str">
            <v>1. وثيقة داخلية</v>
          </cell>
        </row>
        <row r="38">
          <cell r="A38" t="str">
            <v>QF-14-06</v>
          </cell>
          <cell r="B38">
            <v>32</v>
          </cell>
          <cell r="C38" t="str">
            <v>نموذج كشف تسجيل الطلبات الواردة</v>
          </cell>
          <cell r="D38">
            <v>103</v>
          </cell>
          <cell r="E38">
            <v>44424</v>
          </cell>
          <cell r="F38" t="str">
            <v>1. وثيقة داخلية</v>
          </cell>
        </row>
        <row r="39">
          <cell r="A39" t="str">
            <v>QF-16-01</v>
          </cell>
          <cell r="B39">
            <v>33</v>
          </cell>
          <cell r="C39" t="str">
            <v xml:space="preserve">قائمة محتويات الملف التحضيري لمسح إحصائي </v>
          </cell>
          <cell r="D39">
            <v>107</v>
          </cell>
          <cell r="E39">
            <v>45119</v>
          </cell>
          <cell r="F39" t="str">
            <v>1. وثيقة داخلية</v>
          </cell>
        </row>
        <row r="40">
          <cell r="A40" t="str">
            <v>QF-16-10</v>
          </cell>
          <cell r="B40">
            <v>34</v>
          </cell>
          <cell r="C40" t="str">
            <v>نموذج اعتماد فني لنشرة إحصائية</v>
          </cell>
          <cell r="D40">
            <v>103</v>
          </cell>
          <cell r="E40">
            <v>45138</v>
          </cell>
          <cell r="F40" t="str">
            <v>1. وثيقة داخلية</v>
          </cell>
        </row>
        <row r="41">
          <cell r="A41" t="str">
            <v>QF-16-11</v>
          </cell>
          <cell r="B41">
            <v>35</v>
          </cell>
          <cell r="C41" t="str">
            <v>نموذج طباعة مادة</v>
          </cell>
          <cell r="D41">
            <v>101</v>
          </cell>
          <cell r="E41">
            <v>40415</v>
          </cell>
          <cell r="F41" t="str">
            <v>1. وثيقة داخلية</v>
          </cell>
        </row>
        <row r="42">
          <cell r="A42" t="str">
            <v>QF-16-12</v>
          </cell>
          <cell r="B42">
            <v>36</v>
          </cell>
          <cell r="C42" t="str">
            <v>نموذج اعتماد مادة اعلامية/ بيــــــــان صــــحفي</v>
          </cell>
          <cell r="D42">
            <v>103</v>
          </cell>
          <cell r="E42">
            <v>44805</v>
          </cell>
          <cell r="F42" t="str">
            <v>1. وثيقة داخلية</v>
          </cell>
        </row>
        <row r="43">
          <cell r="A43" t="str">
            <v>QF-16-13</v>
          </cell>
          <cell r="B43">
            <v>37</v>
          </cell>
          <cell r="C43" t="str">
            <v>نموذج تدقيق مادة اعلامية/ بيــــــــان صــــحفي منشور في الصحف المحلية</v>
          </cell>
          <cell r="D43">
            <v>102</v>
          </cell>
          <cell r="E43">
            <v>44805</v>
          </cell>
          <cell r="F43" t="str">
            <v>1. وثيقة داخلية</v>
          </cell>
        </row>
        <row r="44">
          <cell r="A44" t="str">
            <v>QF-16-15</v>
          </cell>
          <cell r="B44">
            <v>38</v>
          </cell>
          <cell r="C44" t="str">
            <v>نموذج اعتماد وتأهيل بيانات خام</v>
          </cell>
          <cell r="D44">
            <v>106</v>
          </cell>
          <cell r="E44">
            <v>44175</v>
          </cell>
          <cell r="F44" t="str">
            <v>1. وثيقة داخلية</v>
          </cell>
        </row>
        <row r="45">
          <cell r="A45" t="str">
            <v>QF-16-16</v>
          </cell>
          <cell r="B45">
            <v>39</v>
          </cell>
          <cell r="C45" t="str">
            <v>نموذج توثيق ‏المسوح/التعدادات/البيانات</v>
          </cell>
          <cell r="D45">
            <v>104</v>
          </cell>
          <cell r="E45">
            <v>44175</v>
          </cell>
          <cell r="F45" t="str">
            <v>1. وثيقة داخلية</v>
          </cell>
        </row>
        <row r="46">
          <cell r="A46" t="str">
            <v>QF-16-17</v>
          </cell>
          <cell r="B46">
            <v>40</v>
          </cell>
          <cell r="C46" t="str">
            <v>نموذج طلب خدمة من دائرة العينات وأطر المعاينة</v>
          </cell>
          <cell r="D46">
            <v>104</v>
          </cell>
          <cell r="E46">
            <v>45138</v>
          </cell>
          <cell r="F46" t="str">
            <v>1. وثيقة داخلية</v>
          </cell>
        </row>
        <row r="47">
          <cell r="A47" t="str">
            <v>QF-16-18</v>
          </cell>
          <cell r="B47">
            <v>41</v>
          </cell>
          <cell r="C47" t="str">
            <v>نموذج إعداد بنود ومعايير السرية للبيانات</v>
          </cell>
          <cell r="D47">
            <v>102</v>
          </cell>
          <cell r="E47">
            <v>45138</v>
          </cell>
          <cell r="F47" t="str">
            <v>1. وثيقة داخلية</v>
          </cell>
        </row>
        <row r="48">
          <cell r="A48" t="str">
            <v>QF-16-19</v>
          </cell>
          <cell r="B48">
            <v>42</v>
          </cell>
          <cell r="C48" t="str">
            <v>نموذج تذكرة مشروع إحصائي لأغراض التوثيق</v>
          </cell>
          <cell r="D48">
            <v>102</v>
          </cell>
          <cell r="E48">
            <v>44175</v>
          </cell>
          <cell r="F48" t="str">
            <v>1. وثيقة داخلية</v>
          </cell>
        </row>
        <row r="49">
          <cell r="A49" t="str">
            <v>QF-16-21</v>
          </cell>
          <cell r="B49">
            <v>43</v>
          </cell>
          <cell r="C49" t="str">
            <v>نموذج تقرير الزيارة الميدانية</v>
          </cell>
          <cell r="D49">
            <v>103</v>
          </cell>
          <cell r="E49">
            <v>45138</v>
          </cell>
          <cell r="F49" t="str">
            <v>1. وثيقة داخلية</v>
          </cell>
        </row>
        <row r="50">
          <cell r="A50" t="str">
            <v>QF-16-22</v>
          </cell>
          <cell r="B50">
            <v>44</v>
          </cell>
          <cell r="C50" t="str">
            <v xml:space="preserve">قائمة مهام النموذج المعياري لتخطيط وتنفيذ مشروع إحصائي GSBPM 5.1 </v>
          </cell>
          <cell r="D50">
            <v>102</v>
          </cell>
          <cell r="E50">
            <v>45119</v>
          </cell>
          <cell r="F50" t="str">
            <v>1. وثيقة داخلية</v>
          </cell>
        </row>
        <row r="51">
          <cell r="A51" t="str">
            <v>QF-16-23</v>
          </cell>
          <cell r="B51">
            <v>45</v>
          </cell>
          <cell r="C51" t="str">
            <v>نموذج تغيير على مصطلحات/مؤشرات/متغيرات</v>
          </cell>
          <cell r="D51">
            <v>100</v>
          </cell>
          <cell r="E51">
            <v>45138</v>
          </cell>
          <cell r="F51" t="str">
            <v>1. وثيقة داخلية</v>
          </cell>
        </row>
        <row r="52">
          <cell r="A52" t="str">
            <v>QF-16-24</v>
          </cell>
          <cell r="B52">
            <v>46</v>
          </cell>
          <cell r="C52" t="str">
            <v>الجدول الزمني الخاص بالمسح</v>
          </cell>
          <cell r="D52">
            <v>101</v>
          </cell>
          <cell r="E52">
            <v>45119</v>
          </cell>
          <cell r="F52" t="str">
            <v>1. وثيقة داخلية</v>
          </cell>
        </row>
        <row r="53">
          <cell r="A53" t="str">
            <v>QF-16-25</v>
          </cell>
          <cell r="B53">
            <v>47</v>
          </cell>
          <cell r="C53" t="str">
            <v>نموذج طلب زيارات ميدانية أسبوعية</v>
          </cell>
          <cell r="D53">
            <v>100</v>
          </cell>
          <cell r="E53">
            <v>45138</v>
          </cell>
          <cell r="F53" t="str">
            <v>1. وثيقة داخلية</v>
          </cell>
        </row>
        <row r="54">
          <cell r="A54" t="str">
            <v>QF-16-26</v>
          </cell>
          <cell r="B54">
            <v>48</v>
          </cell>
          <cell r="C54" t="str">
            <v>نموذج البرنامج الأسبوعي للزيارات الميدانية</v>
          </cell>
          <cell r="D54">
            <v>100</v>
          </cell>
          <cell r="E54">
            <v>45138</v>
          </cell>
          <cell r="F54" t="str">
            <v>1. وثيقة داخلية</v>
          </cell>
        </row>
        <row r="55">
          <cell r="A55" t="str">
            <v>QF-16-27</v>
          </cell>
          <cell r="B55">
            <v>49</v>
          </cell>
          <cell r="C55" t="str">
            <v>نموذج إلغاء زيارة ميدانية</v>
          </cell>
          <cell r="D55">
            <v>100</v>
          </cell>
          <cell r="E55">
            <v>45138</v>
          </cell>
          <cell r="F55" t="str">
            <v>1. وثيقة داخلية</v>
          </cell>
        </row>
        <row r="56">
          <cell r="A56" t="str">
            <v>QF-18-01</v>
          </cell>
          <cell r="B56">
            <v>50</v>
          </cell>
          <cell r="C56" t="str">
            <v>نموذج استقالة</v>
          </cell>
          <cell r="D56">
            <v>101</v>
          </cell>
          <cell r="E56">
            <v>40423</v>
          </cell>
          <cell r="F56" t="str">
            <v>1. وثيقة داخلية</v>
          </cell>
        </row>
        <row r="57">
          <cell r="A57" t="str">
            <v>QF-18-02</v>
          </cell>
          <cell r="B57">
            <v>51</v>
          </cell>
          <cell r="C57" t="str">
            <v>نموذج انتهاء العمل في الجهاز</v>
          </cell>
          <cell r="D57">
            <v>102</v>
          </cell>
          <cell r="E57">
            <v>40604</v>
          </cell>
          <cell r="F57" t="str">
            <v>1. وثيقة داخلية</v>
          </cell>
        </row>
        <row r="58">
          <cell r="A58" t="str">
            <v>QF-18-03</v>
          </cell>
          <cell r="B58">
            <v>52</v>
          </cell>
          <cell r="C58" t="str">
            <v>نموذج شهادة خلو طرف</v>
          </cell>
          <cell r="D58">
            <v>1</v>
          </cell>
          <cell r="E58">
            <v>40696</v>
          </cell>
          <cell r="F58" t="str">
            <v>2. وثيقة مرجعية</v>
          </cell>
        </row>
        <row r="59">
          <cell r="A59" t="str">
            <v>QF-21-01</v>
          </cell>
          <cell r="B59">
            <v>53</v>
          </cell>
          <cell r="C59" t="str">
            <v>قائمة اللجان الفنية</v>
          </cell>
          <cell r="D59">
            <v>103</v>
          </cell>
          <cell r="E59">
            <v>45138</v>
          </cell>
          <cell r="F59" t="str">
            <v>1. وثيقة داخلية</v>
          </cell>
        </row>
        <row r="60">
          <cell r="A60" t="str">
            <v>QF-22-01</v>
          </cell>
          <cell r="B60">
            <v>54</v>
          </cell>
          <cell r="C60" t="str">
            <v>نموذج تسليم/ استلام نماذج السجلات الإدارية/ جمع البيانات</v>
          </cell>
          <cell r="D60">
            <v>104</v>
          </cell>
          <cell r="E60">
            <v>45138</v>
          </cell>
          <cell r="F60" t="str">
            <v>1. وثيقة داخلية</v>
          </cell>
        </row>
        <row r="61">
          <cell r="A61" t="str">
            <v>QF-22-03</v>
          </cell>
          <cell r="B61">
            <v>55</v>
          </cell>
          <cell r="C61" t="str">
            <v>نموذج تسليم/ استلام نماذج السجلات الإدارية/ معالجة البيانات</v>
          </cell>
          <cell r="D61">
            <v>100</v>
          </cell>
          <cell r="E61">
            <v>44175</v>
          </cell>
          <cell r="F61" t="str">
            <v>1. وثيقة داخلية</v>
          </cell>
        </row>
        <row r="62">
          <cell r="A62" t="str">
            <v>QF-26-06</v>
          </cell>
          <cell r="B62">
            <v>56</v>
          </cell>
          <cell r="C62" t="str">
            <v>سند إخراج مؤقت</v>
          </cell>
          <cell r="D62">
            <v>101</v>
          </cell>
          <cell r="E62">
            <v>40423</v>
          </cell>
          <cell r="F62" t="str">
            <v>1. وثيقة داخلية</v>
          </cell>
        </row>
        <row r="63">
          <cell r="A63" t="str">
            <v>QF-29-05</v>
          </cell>
          <cell r="B63">
            <v>57</v>
          </cell>
          <cell r="C63" t="str">
            <v>نموذج استلام مواد الصفحة الإلكترونية الخارجية والداخلية</v>
          </cell>
          <cell r="D63">
            <v>101</v>
          </cell>
          <cell r="E63">
            <v>40423</v>
          </cell>
          <cell r="F63" t="str">
            <v>1. وثيقة داخلية</v>
          </cell>
        </row>
        <row r="64">
          <cell r="A64" t="str">
            <v>QF-29-06</v>
          </cell>
          <cell r="B64">
            <v>58</v>
          </cell>
          <cell r="C64" t="str">
            <v>نموذج اعتماد البيانات المؤهلة على نظام البيانات الوصفية</v>
          </cell>
          <cell r="D64">
            <v>102</v>
          </cell>
          <cell r="E64">
            <v>42907</v>
          </cell>
          <cell r="F64" t="str">
            <v>1. وثيقة داخلية</v>
          </cell>
        </row>
        <row r="65">
          <cell r="A65" t="str">
            <v>QF-30-01</v>
          </cell>
          <cell r="B65">
            <v>59</v>
          </cell>
          <cell r="C65" t="str">
            <v>نموذج طلب لوازم من المستودع</v>
          </cell>
          <cell r="D65">
            <v>101</v>
          </cell>
          <cell r="E65">
            <v>40423</v>
          </cell>
          <cell r="F65" t="str">
            <v>1. وثيقة داخلية</v>
          </cell>
        </row>
        <row r="66">
          <cell r="A66" t="str">
            <v>QF-31-01</v>
          </cell>
          <cell r="B66">
            <v>60</v>
          </cell>
          <cell r="C66" t="str">
            <v>نموذج طلب تأهيل موردين</v>
          </cell>
          <cell r="D66">
            <v>102</v>
          </cell>
          <cell r="E66">
            <v>40668</v>
          </cell>
          <cell r="F66" t="str">
            <v>1. وثيقة داخلية</v>
          </cell>
        </row>
        <row r="67">
          <cell r="A67" t="str">
            <v>QF-34-01</v>
          </cell>
          <cell r="B67">
            <v>61</v>
          </cell>
          <cell r="C67" t="str">
            <v>قائمة محتويات ملف الموظف الدائم</v>
          </cell>
          <cell r="D67">
            <v>102</v>
          </cell>
          <cell r="E67">
            <v>44586</v>
          </cell>
          <cell r="F67" t="str">
            <v>1. وثيقة داخلية</v>
          </cell>
        </row>
        <row r="68">
          <cell r="A68" t="str">
            <v>QF-35-01</v>
          </cell>
          <cell r="B68">
            <v>62</v>
          </cell>
          <cell r="C68" t="str">
            <v>قائمة محتويات ملف الموظف المؤقت</v>
          </cell>
          <cell r="D68">
            <v>102</v>
          </cell>
          <cell r="E68">
            <v>44586</v>
          </cell>
          <cell r="F68" t="str">
            <v>1. وثيقة داخلية</v>
          </cell>
        </row>
        <row r="69">
          <cell r="A69" t="str">
            <v>WI-06-01</v>
          </cell>
          <cell r="B69">
            <v>63</v>
          </cell>
          <cell r="C69" t="str">
            <v>دليل إعداد الخطة السنوية للجهاز</v>
          </cell>
          <cell r="D69">
            <v>105</v>
          </cell>
          <cell r="E69">
            <v>41632</v>
          </cell>
          <cell r="F69" t="str">
            <v>1. وثيقة داخلية</v>
          </cell>
        </row>
        <row r="70">
          <cell r="A70" t="str">
            <v>WI-13-01</v>
          </cell>
          <cell r="B70">
            <v>64</v>
          </cell>
          <cell r="C70" t="str">
            <v>دليل المجالس واللجان</v>
          </cell>
          <cell r="D70">
            <v>101</v>
          </cell>
          <cell r="E70">
            <v>39722</v>
          </cell>
          <cell r="F70" t="str">
            <v>1. وثيقة داخلية</v>
          </cell>
        </row>
        <row r="71">
          <cell r="A71" t="str">
            <v>WI-13-02</v>
          </cell>
          <cell r="B71">
            <v>65</v>
          </cell>
          <cell r="C71" t="str">
            <v>دليلك للاجتماعات الناجحة</v>
          </cell>
          <cell r="D71">
            <v>101</v>
          </cell>
          <cell r="E71">
            <v>36495</v>
          </cell>
          <cell r="F71" t="str">
            <v>1. وثيقة داخلية</v>
          </cell>
        </row>
        <row r="72">
          <cell r="A72" t="str">
            <v>WI-14-01</v>
          </cell>
          <cell r="B72">
            <v>66</v>
          </cell>
          <cell r="C72" t="str">
            <v>ميثاق الممارسات الإحصائية الرسمية الفلسطينية: دليل إجراء عمل خدمات الجمهور</v>
          </cell>
          <cell r="D72">
            <v>102</v>
          </cell>
          <cell r="E72">
            <v>44424</v>
          </cell>
          <cell r="F72" t="str">
            <v>1. وثيقة داخلية</v>
          </cell>
        </row>
        <row r="73">
          <cell r="A73" t="str">
            <v>WI-16-01</v>
          </cell>
          <cell r="B73">
            <v>67</v>
          </cell>
          <cell r="C73" t="str">
            <v>نظام عمل اللجان الفنية</v>
          </cell>
          <cell r="D73">
            <v>104</v>
          </cell>
          <cell r="E73">
            <v>45138</v>
          </cell>
          <cell r="F73" t="str">
            <v>1. وثيقة داخلية</v>
          </cell>
        </row>
        <row r="74">
          <cell r="A74" t="str">
            <v>WI-16-02</v>
          </cell>
          <cell r="B74">
            <v>68</v>
          </cell>
          <cell r="C74" t="str">
            <v>دليل الباحث الميداني وإجراء المقابلة</v>
          </cell>
          <cell r="D74">
            <v>102</v>
          </cell>
          <cell r="E74">
            <v>45138</v>
          </cell>
          <cell r="F74" t="str">
            <v>1. وثيقة داخلية</v>
          </cell>
        </row>
        <row r="75">
          <cell r="A75" t="str">
            <v>WI-16-03</v>
          </cell>
          <cell r="B75">
            <v>69</v>
          </cell>
          <cell r="C75" t="str">
            <v>دليل المشرف الميداني</v>
          </cell>
          <cell r="D75">
            <v>102</v>
          </cell>
          <cell r="E75">
            <v>45138</v>
          </cell>
          <cell r="F75" t="str">
            <v>1. وثيقة داخلية</v>
          </cell>
        </row>
        <row r="76">
          <cell r="A76" t="str">
            <v>WI-16-07</v>
          </cell>
          <cell r="B76">
            <v>70</v>
          </cell>
          <cell r="C76" t="str">
            <v>دليل نشر التقارير الإحصائية</v>
          </cell>
          <cell r="D76">
            <v>104</v>
          </cell>
          <cell r="E76">
            <v>42752</v>
          </cell>
          <cell r="F76" t="str">
            <v>1. وثيقة داخلية</v>
          </cell>
        </row>
        <row r="77">
          <cell r="A77" t="str">
            <v>WI-16-08</v>
          </cell>
          <cell r="B77">
            <v>71</v>
          </cell>
          <cell r="C77" t="str">
            <v>تعليمات معالجة البيانات</v>
          </cell>
          <cell r="D77">
            <v>102</v>
          </cell>
          <cell r="E77">
            <v>45138</v>
          </cell>
          <cell r="F77" t="str">
            <v>1. وثيقة داخلية</v>
          </cell>
        </row>
        <row r="78">
          <cell r="A78" t="str">
            <v>WI-16-09</v>
          </cell>
          <cell r="B78">
            <v>72</v>
          </cell>
          <cell r="C78" t="str">
            <v>دليل الزيارات الميدانية</v>
          </cell>
          <cell r="D78">
            <v>102</v>
          </cell>
          <cell r="E78">
            <v>45138</v>
          </cell>
          <cell r="F78" t="str">
            <v>1. وثيقة داخلية</v>
          </cell>
        </row>
        <row r="79">
          <cell r="A79" t="str">
            <v>WI-16-10</v>
          </cell>
          <cell r="B79">
            <v>73</v>
          </cell>
          <cell r="C79" t="str">
            <v>الدليل الخاص بالنموذج المعياري لتخطيط وتنفيذ مشروع احصائي GSBPM 5.1</v>
          </cell>
          <cell r="D79">
            <v>102</v>
          </cell>
          <cell r="E79">
            <v>45119</v>
          </cell>
          <cell r="F79" t="str">
            <v>1. وثيقة داخلية</v>
          </cell>
        </row>
        <row r="80">
          <cell r="A80" t="str">
            <v>WI-17-09</v>
          </cell>
          <cell r="B80">
            <v>74</v>
          </cell>
          <cell r="C80" t="str">
            <v>دليل الموظف الجديد</v>
          </cell>
          <cell r="D80">
            <v>100</v>
          </cell>
          <cell r="E80">
            <v>40625</v>
          </cell>
          <cell r="F80" t="str">
            <v>1. وثيقة داخلية</v>
          </cell>
        </row>
        <row r="81">
          <cell r="A81" t="str">
            <v>WI-26-01</v>
          </cell>
          <cell r="B81">
            <v>75</v>
          </cell>
          <cell r="C81" t="str">
            <v>تعليمات تشغيل وتركيب جهاز حاسوب جديد</v>
          </cell>
          <cell r="D81">
            <v>102</v>
          </cell>
          <cell r="E81">
            <v>41715</v>
          </cell>
          <cell r="F81" t="str">
            <v>1. وثيقة داخلية</v>
          </cell>
        </row>
        <row r="82">
          <cell r="A82" t="str">
            <v>WI-27-01</v>
          </cell>
          <cell r="B82">
            <v>76</v>
          </cell>
          <cell r="C82" t="str">
            <v>دليل تصميم وبرمجة وفحص الأنظمة الحاسوبية</v>
          </cell>
          <cell r="D82">
            <v>102</v>
          </cell>
          <cell r="E82">
            <v>40959</v>
          </cell>
          <cell r="F82" t="str">
            <v>1. وثيقة داخلية</v>
          </cell>
        </row>
        <row r="83">
          <cell r="A83" t="str">
            <v>WI-27-02</v>
          </cell>
          <cell r="B83">
            <v>77</v>
          </cell>
          <cell r="C83" t="str">
            <v>دليل التدريب على البرامج المحوسبة</v>
          </cell>
          <cell r="D83">
            <v>101</v>
          </cell>
          <cell r="E83">
            <v>40179</v>
          </cell>
          <cell r="F83" t="str">
            <v>1. وثيقة داخلية</v>
          </cell>
        </row>
        <row r="84">
          <cell r="A84" t="str">
            <v>WI-27-03</v>
          </cell>
          <cell r="B84">
            <v>78</v>
          </cell>
          <cell r="C84" t="str">
            <v>دليل الاستخدام لنموذج طلب خدمة برمجة من خلال نظام تدفق المعلومات</v>
          </cell>
          <cell r="D84">
            <v>101</v>
          </cell>
          <cell r="E84">
            <v>42214</v>
          </cell>
          <cell r="F84" t="str">
            <v>1. وثيقة داخلية</v>
          </cell>
        </row>
        <row r="85">
          <cell r="A85" t="str">
            <v>WI-29-02</v>
          </cell>
          <cell r="B85">
            <v>79</v>
          </cell>
          <cell r="C85" t="str">
            <v>دليل نشر النصوص والجداول على الصفحة الإلكترونية</v>
          </cell>
          <cell r="D85">
            <v>103</v>
          </cell>
          <cell r="E85">
            <v>43163</v>
          </cell>
          <cell r="F85" t="str">
            <v>1. وثيقة داخلية</v>
          </cell>
        </row>
        <row r="86">
          <cell r="A86" t="str">
            <v>WI-32-01</v>
          </cell>
          <cell r="B86">
            <v>80</v>
          </cell>
          <cell r="C86" t="str">
            <v>تعليمات تقسيم وتصنيف المواد في المستودعات</v>
          </cell>
          <cell r="D86">
            <v>101</v>
          </cell>
          <cell r="E86">
            <v>40423</v>
          </cell>
          <cell r="F86" t="str">
            <v>1. وثيقة داخلية</v>
          </cell>
        </row>
        <row r="87">
          <cell r="A87" t="str">
            <v>WI-32-02</v>
          </cell>
          <cell r="B87">
            <v>81</v>
          </cell>
          <cell r="C87" t="str">
            <v>تعليمات التخزين</v>
          </cell>
          <cell r="D87">
            <v>100</v>
          </cell>
          <cell r="E87">
            <v>45092</v>
          </cell>
          <cell r="F87" t="str">
            <v>1. وثيقة داخلية</v>
          </cell>
        </row>
        <row r="88">
          <cell r="A88" t="str">
            <v>WI-34-01</v>
          </cell>
          <cell r="B88">
            <v>82</v>
          </cell>
          <cell r="C88" t="str">
            <v>تعليمات ارشفة وحماية ملفات الموظفين</v>
          </cell>
          <cell r="D88">
            <v>101</v>
          </cell>
          <cell r="E88">
            <v>43089</v>
          </cell>
          <cell r="F88" t="str">
            <v>1. وثيقة داخلية</v>
          </cell>
        </row>
        <row r="89">
          <cell r="A89" t="str">
            <v>WI-34-02</v>
          </cell>
          <cell r="B89">
            <v>83</v>
          </cell>
          <cell r="C89" t="str">
            <v>آلية عمل نظام الأرشفة الإلكتروني الخاص بدائرة الموارد البشرية</v>
          </cell>
          <cell r="D89">
            <v>101</v>
          </cell>
          <cell r="E89">
            <v>43089</v>
          </cell>
          <cell r="F89" t="str">
            <v>1. وثيقة داخلية</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2">
          <cell r="A2" t="str">
            <v>1. إنشاء وثيقة جديدة</v>
          </cell>
          <cell r="B2" t="str">
            <v>1. تحسين</v>
          </cell>
          <cell r="C2" t="str">
            <v>1. قبول</v>
          </cell>
          <cell r="D2" t="str">
            <v>1. إجراء</v>
          </cell>
        </row>
        <row r="3">
          <cell r="A3" t="str">
            <v>2. تعديل وثيقة</v>
          </cell>
          <cell r="B3" t="str">
            <v>2. تصحيح</v>
          </cell>
          <cell r="C3" t="str">
            <v>2. تأجيل</v>
          </cell>
          <cell r="D3" t="str">
            <v>2. وثيقة أخرى</v>
          </cell>
          <cell r="F3" t="str">
            <v>1. إضافة</v>
          </cell>
          <cell r="G3" t="str">
            <v>1. معجم المصطلحات الإحصائية المستخدمة في الجهاز</v>
          </cell>
        </row>
        <row r="4">
          <cell r="A4" t="str">
            <v>3. إلغاء وثيقة</v>
          </cell>
          <cell r="B4" t="str">
            <v>3. تحسين وتصحيح معاً</v>
          </cell>
          <cell r="C4" t="str">
            <v>3. إعتذار</v>
          </cell>
          <cell r="F4" t="str">
            <v>2. تعديل</v>
          </cell>
          <cell r="G4" t="str">
            <v>2. دليل المؤشرات الإحصائية باللغة العربية</v>
          </cell>
        </row>
        <row r="5">
          <cell r="F5" t="str">
            <v>3. حذف</v>
          </cell>
          <cell r="G5" t="str">
            <v>3. دليل المؤشرات الإحصائية باللغة الانجليزية</v>
          </cell>
        </row>
        <row r="6">
          <cell r="G6" t="str">
            <v>4. دليل المتغيرات الإحصائية المستخدمة في الجهاز باللغة العربية</v>
          </cell>
        </row>
        <row r="7">
          <cell r="G7" t="str">
            <v>5. دليل المتغيرات الإحصائية المستخدمة في الجهاز باللغة الانجليزية</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QF-04-01-AnnuaAuditPlan"/>
      <sheetName val="QF-04-02-AuditProg"/>
      <sheetName val="QF-05-01-ModReq"/>
      <sheetName val="QF-05-08-ProcRecord"/>
      <sheetName val="QF-05-09-DocsRecord"/>
      <sheetName val="QF-05-10-Proc+DocsRecord"/>
      <sheetName val="QF-13-02-AdminProgress"/>
      <sheetName val="QF-16-01-PrepFile"/>
      <sheetName val="QF-16-22-tasks"/>
      <sheetName val="QF-34-01-PermEmplFileForm"/>
      <sheetName val="QF-35-01-TempEmplFileForm"/>
      <sheetName val="ListOf-ISO-Files+Links"/>
      <sheetName val="QdepVlookup"/>
      <sheetName val="QF-21-01-TechCommsList.xlsx"/>
      <sheetName val="Sheet1"/>
    </sheetNames>
    <sheetDataSet>
      <sheetData sheetId="0"/>
      <sheetData sheetId="1"/>
      <sheetData sheetId="2"/>
      <sheetData sheetId="3"/>
      <sheetData sheetId="4">
        <row r="7">
          <cell r="A7" t="str">
            <v>QP-03</v>
          </cell>
          <cell r="B7">
            <v>1</v>
          </cell>
          <cell r="C7" t="str">
            <v>إجراء الأفعال التصحيحية والوقائية</v>
          </cell>
          <cell r="D7">
            <v>108</v>
          </cell>
          <cell r="E7">
            <v>44586</v>
          </cell>
          <cell r="F7" t="str">
            <v>1. وثيقة داخلية</v>
          </cell>
        </row>
        <row r="8">
          <cell r="A8" t="str">
            <v>QP-04</v>
          </cell>
          <cell r="B8">
            <v>2</v>
          </cell>
          <cell r="C8" t="str">
            <v>إجراء التدقيق الداخلي لنظام إدارة الجودة</v>
          </cell>
          <cell r="D8">
            <v>201</v>
          </cell>
          <cell r="E8">
            <v>44586</v>
          </cell>
          <cell r="F8" t="str">
            <v>1. وثيقة داخلية</v>
          </cell>
        </row>
        <row r="9">
          <cell r="A9" t="str">
            <v>QP-05</v>
          </cell>
          <cell r="B9">
            <v>3</v>
          </cell>
          <cell r="C9" t="str">
            <v>إجراء ضبط وتطوير الوثائق</v>
          </cell>
          <cell r="D9">
            <v>202</v>
          </cell>
          <cell r="E9">
            <v>44586</v>
          </cell>
          <cell r="F9" t="str">
            <v>1. وثيقة داخلية</v>
          </cell>
        </row>
        <row r="10">
          <cell r="A10" t="str">
            <v>QP-06</v>
          </cell>
          <cell r="B10">
            <v>4</v>
          </cell>
          <cell r="C10" t="str">
            <v>إجراء إعداد الخطة السنوية</v>
          </cell>
          <cell r="D10">
            <v>105</v>
          </cell>
          <cell r="E10">
            <v>42899</v>
          </cell>
          <cell r="F10" t="str">
            <v>1. وثيقة داخلية</v>
          </cell>
        </row>
        <row r="11">
          <cell r="A11" t="str">
            <v>QP-08</v>
          </cell>
          <cell r="B11">
            <v>5</v>
          </cell>
          <cell r="C11" t="str">
            <v>إجراء تحقيق أهداف الجودة</v>
          </cell>
          <cell r="D11">
            <v>108</v>
          </cell>
          <cell r="E11">
            <v>44424</v>
          </cell>
          <cell r="F11" t="str">
            <v>1. وثيقة داخلية</v>
          </cell>
        </row>
        <row r="12">
          <cell r="A12" t="str">
            <v>QP-12</v>
          </cell>
          <cell r="B12">
            <v>6</v>
          </cell>
          <cell r="C12" t="str">
            <v>إجراء التدريب</v>
          </cell>
          <cell r="D12">
            <v>200</v>
          </cell>
          <cell r="E12">
            <v>44360</v>
          </cell>
          <cell r="F12" t="str">
            <v>1. وثيقة داخلية</v>
          </cell>
        </row>
        <row r="13">
          <cell r="A13" t="str">
            <v>QP-13</v>
          </cell>
          <cell r="B13">
            <v>7</v>
          </cell>
          <cell r="C13" t="str">
            <v>إجراء ضبط تشكيل وعمل اللجان الإدارية</v>
          </cell>
          <cell r="D13">
            <v>106</v>
          </cell>
          <cell r="E13">
            <v>44532</v>
          </cell>
          <cell r="F13" t="str">
            <v>1. وثيقة داخلية</v>
          </cell>
        </row>
        <row r="14">
          <cell r="A14" t="str">
            <v>QP-14</v>
          </cell>
          <cell r="B14">
            <v>8</v>
          </cell>
          <cell r="C14" t="str">
            <v>خدمات الجمهور</v>
          </cell>
          <cell r="D14">
            <v>104</v>
          </cell>
          <cell r="E14">
            <v>44424</v>
          </cell>
          <cell r="F14" t="str">
            <v>1. وثيقة داخلية</v>
          </cell>
        </row>
        <row r="15">
          <cell r="A15" t="str">
            <v>QP-16</v>
          </cell>
          <cell r="B15">
            <v>9</v>
          </cell>
          <cell r="C15" t="str">
            <v>إجراء ضبط إعداد وتنفيذ مسح إحصائي</v>
          </cell>
          <cell r="D15">
            <v>201</v>
          </cell>
          <cell r="E15">
            <v>44614</v>
          </cell>
          <cell r="F15" t="str">
            <v>1. وثيقة داخلية</v>
          </cell>
        </row>
        <row r="16">
          <cell r="A16" t="str">
            <v>QP-17</v>
          </cell>
          <cell r="B16">
            <v>10</v>
          </cell>
          <cell r="C16" t="str">
            <v>إجراء تعيين موظف دائم</v>
          </cell>
          <cell r="D16">
            <v>106</v>
          </cell>
          <cell r="E16">
            <v>44360</v>
          </cell>
          <cell r="F16" t="str">
            <v>1. وثيقة داخلية</v>
          </cell>
        </row>
        <row r="17">
          <cell r="A17" t="str">
            <v>QP-18</v>
          </cell>
          <cell r="B17">
            <v>11</v>
          </cell>
          <cell r="C17" t="str">
            <v>إجراء استقالة موظف دائم</v>
          </cell>
          <cell r="D17">
            <v>105</v>
          </cell>
          <cell r="E17">
            <v>44586</v>
          </cell>
          <cell r="F17" t="str">
            <v>1. وثيقة داخلية</v>
          </cell>
        </row>
        <row r="18">
          <cell r="A18" t="str">
            <v>QP-19</v>
          </cell>
          <cell r="B18">
            <v>12</v>
          </cell>
          <cell r="C18" t="str">
            <v>إجراء تقييم الأداء السنوي</v>
          </cell>
          <cell r="D18">
            <v>105</v>
          </cell>
          <cell r="E18">
            <v>44586</v>
          </cell>
          <cell r="F18" t="str">
            <v>1. وثيقة داخلية</v>
          </cell>
        </row>
        <row r="19">
          <cell r="A19" t="str">
            <v>QP-21</v>
          </cell>
          <cell r="B19">
            <v>13</v>
          </cell>
          <cell r="C19" t="str">
            <v>إجراء تشكيل وعمل اللجان الفنية (فرق العمل)</v>
          </cell>
          <cell r="D19">
            <v>103</v>
          </cell>
          <cell r="E19">
            <v>44175</v>
          </cell>
          <cell r="F19" t="str">
            <v>1. وثيقة داخلية</v>
          </cell>
        </row>
        <row r="20">
          <cell r="A20" t="str">
            <v>QP-22</v>
          </cell>
          <cell r="B20">
            <v>14</v>
          </cell>
          <cell r="C20" t="str">
            <v>إجراء تنفيذ مشروع سجلات إدارية</v>
          </cell>
          <cell r="D20">
            <v>109</v>
          </cell>
          <cell r="E20">
            <v>44614</v>
          </cell>
          <cell r="F20" t="str">
            <v>1. وثيقة داخلية</v>
          </cell>
        </row>
        <row r="21">
          <cell r="A21" t="str">
            <v>QP-26</v>
          </cell>
          <cell r="B21">
            <v>15</v>
          </cell>
          <cell r="C21" t="str">
            <v xml:space="preserve">صيانة أجهزة حاسوب </v>
          </cell>
          <cell r="D21">
            <v>104</v>
          </cell>
          <cell r="E21">
            <v>42899</v>
          </cell>
          <cell r="F21" t="str">
            <v>1. وثيقة داخلية</v>
          </cell>
        </row>
        <row r="22">
          <cell r="A22" t="str">
            <v>QP-27</v>
          </cell>
          <cell r="B22">
            <v>16</v>
          </cell>
          <cell r="C22" t="str">
            <v xml:space="preserve">إجراء تطوير البرمجيات </v>
          </cell>
          <cell r="D22">
            <v>106</v>
          </cell>
          <cell r="E22">
            <v>44424</v>
          </cell>
          <cell r="F22" t="str">
            <v>1. وثيقة داخلية</v>
          </cell>
        </row>
        <row r="23">
          <cell r="A23" t="str">
            <v>QP-28</v>
          </cell>
          <cell r="B23">
            <v>17</v>
          </cell>
          <cell r="C23" t="str">
            <v xml:space="preserve">إجراء النسخ الإحتياطي </v>
          </cell>
          <cell r="D23">
            <v>103</v>
          </cell>
          <cell r="E23">
            <v>42899</v>
          </cell>
          <cell r="F23" t="str">
            <v>1. وثيقة داخلية</v>
          </cell>
        </row>
        <row r="24">
          <cell r="A24" t="str">
            <v>QP-29</v>
          </cell>
          <cell r="B24">
            <v>18</v>
          </cell>
          <cell r="C24" t="str">
            <v>إجراء تطوير الصفحة الإلكترونية الخارجية (الإنترنت)</v>
          </cell>
          <cell r="D24">
            <v>106</v>
          </cell>
          <cell r="E24">
            <v>44424</v>
          </cell>
          <cell r="F24" t="str">
            <v>1. وثيقة داخلية</v>
          </cell>
        </row>
        <row r="25">
          <cell r="A25" t="str">
            <v>QP-30</v>
          </cell>
          <cell r="B25">
            <v>19</v>
          </cell>
          <cell r="C25" t="str">
            <v>إجراء ضبط المشتريات</v>
          </cell>
          <cell r="D25">
            <v>107</v>
          </cell>
          <cell r="E25">
            <v>43676</v>
          </cell>
          <cell r="F25" t="str">
            <v>1. وثيقة داخلية</v>
          </cell>
        </row>
        <row r="26">
          <cell r="A26" t="str">
            <v>QP-31</v>
          </cell>
          <cell r="B26">
            <v>20</v>
          </cell>
          <cell r="C26" t="str">
            <v>إجراء تأهيل وتقييم واعتماد موردين</v>
          </cell>
          <cell r="D26">
            <v>105</v>
          </cell>
          <cell r="E26">
            <v>42899</v>
          </cell>
          <cell r="F26" t="str">
            <v>1. وثيقة داخلية</v>
          </cell>
        </row>
        <row r="27">
          <cell r="A27" t="str">
            <v>QP-32</v>
          </cell>
          <cell r="B27">
            <v>21</v>
          </cell>
          <cell r="C27" t="str">
            <v>إجراء ضبط المستودعات</v>
          </cell>
          <cell r="D27">
            <v>105</v>
          </cell>
          <cell r="E27">
            <v>44360</v>
          </cell>
          <cell r="F27" t="str">
            <v>1. وثيقة داخلية</v>
          </cell>
        </row>
        <row r="28">
          <cell r="A28" t="str">
            <v>QP-33</v>
          </cell>
          <cell r="B28">
            <v>22</v>
          </cell>
          <cell r="C28" t="str">
            <v>إجراء تطوير وتحديث الصفحة الإلكترونية الداخلية (الإنترانت)</v>
          </cell>
          <cell r="D28">
            <v>105</v>
          </cell>
          <cell r="E28">
            <v>42899</v>
          </cell>
          <cell r="F28" t="str">
            <v>1. وثيقة داخلية</v>
          </cell>
        </row>
        <row r="29">
          <cell r="A29" t="str">
            <v>QP-34</v>
          </cell>
          <cell r="B29">
            <v>23</v>
          </cell>
          <cell r="C29" t="str">
            <v>ضبط وثائق موظف دائم (ملف الموظف)</v>
          </cell>
          <cell r="D29">
            <v>102</v>
          </cell>
          <cell r="E29">
            <v>44586</v>
          </cell>
          <cell r="F29" t="str">
            <v>1. وثيقة داخلية</v>
          </cell>
        </row>
        <row r="30">
          <cell r="A30" t="str">
            <v>QP-35</v>
          </cell>
          <cell r="B30">
            <v>24</v>
          </cell>
          <cell r="C30" t="str">
            <v>ضبط وثائق موظف مؤقت (ملف الموظف)</v>
          </cell>
          <cell r="D30">
            <v>102</v>
          </cell>
          <cell r="E30">
            <v>44586</v>
          </cell>
          <cell r="F30" t="str">
            <v>1. وثيقة داخلية</v>
          </cell>
        </row>
      </sheetData>
      <sheetData sheetId="5">
        <row r="7">
          <cell r="A7" t="str">
            <v>QC-Ar-Policy</v>
          </cell>
          <cell r="B7">
            <v>1</v>
          </cell>
          <cell r="C7" t="str">
            <v>سياسة وأهداف الجودة (باللغة العربية)</v>
          </cell>
          <cell r="D7">
            <v>300</v>
          </cell>
          <cell r="E7">
            <v>40681</v>
          </cell>
          <cell r="F7" t="str">
            <v>1. وثيقة داخلية</v>
          </cell>
        </row>
        <row r="8">
          <cell r="A8" t="str">
            <v>QC-En-Policy</v>
          </cell>
          <cell r="B8">
            <v>2</v>
          </cell>
          <cell r="C8" t="str">
            <v>سياسة وأهداف الجودة (باللغة الإنجليزية)</v>
          </cell>
          <cell r="D8">
            <v>300</v>
          </cell>
          <cell r="E8">
            <v>40681</v>
          </cell>
          <cell r="F8" t="str">
            <v>1. وثيقة داخلية</v>
          </cell>
        </row>
        <row r="9">
          <cell r="A9" t="str">
            <v>QM</v>
          </cell>
          <cell r="B9">
            <v>3</v>
          </cell>
          <cell r="C9" t="str">
            <v>دليل الجودة</v>
          </cell>
          <cell r="D9">
            <v>100</v>
          </cell>
          <cell r="E9">
            <v>40423</v>
          </cell>
          <cell r="F9" t="str">
            <v>1. وثيقة داخلية</v>
          </cell>
        </row>
        <row r="10">
          <cell r="A10" t="str">
            <v>ISO-9001</v>
          </cell>
          <cell r="B10">
            <v>4</v>
          </cell>
          <cell r="C10" t="str">
            <v>المواصفة القياسية الدولية آيزو 9001: نظم إدارة الجودة-المتطلبات</v>
          </cell>
          <cell r="D10">
            <v>4</v>
          </cell>
          <cell r="E10">
            <v>39767</v>
          </cell>
          <cell r="F10" t="str">
            <v>2. وثيقة مرجعية</v>
          </cell>
        </row>
        <row r="11">
          <cell r="A11" t="str">
            <v>QL-QM-01</v>
          </cell>
          <cell r="B11">
            <v>5</v>
          </cell>
          <cell r="C11" t="str">
            <v>قانون الإحصاءات العامة</v>
          </cell>
          <cell r="D11">
            <v>1</v>
          </cell>
          <cell r="E11">
            <v>43990</v>
          </cell>
          <cell r="F11" t="str">
            <v>2. وثيقة مرجعية</v>
          </cell>
        </row>
        <row r="12">
          <cell r="A12" t="str">
            <v>QL-17-01</v>
          </cell>
          <cell r="B12">
            <v>6</v>
          </cell>
          <cell r="C12" t="str">
            <v>قانون الخدمة المدنية وتعديلاته</v>
          </cell>
          <cell r="D12">
            <v>1</v>
          </cell>
          <cell r="E12">
            <v>35943</v>
          </cell>
          <cell r="F12" t="str">
            <v>2. وثيقة مرجعية</v>
          </cell>
        </row>
        <row r="13">
          <cell r="A13" t="str">
            <v>QL-30-02</v>
          </cell>
          <cell r="B13">
            <v>7</v>
          </cell>
          <cell r="C13" t="str">
            <v>قانون الشراء العام والأنظمة الخاصة به</v>
          </cell>
          <cell r="D13">
            <v>1</v>
          </cell>
          <cell r="E13">
            <v>41741</v>
          </cell>
          <cell r="F13" t="str">
            <v>2. وثيقة مرجعية</v>
          </cell>
        </row>
        <row r="14">
          <cell r="A14" t="str">
            <v>QL-35-01</v>
          </cell>
          <cell r="B14">
            <v>8</v>
          </cell>
          <cell r="C14" t="str">
            <v>قانون العمل</v>
          </cell>
          <cell r="D14">
            <v>1</v>
          </cell>
          <cell r="E14">
            <v>36614</v>
          </cell>
          <cell r="F14" t="str">
            <v>2. وثيقة مرجعية</v>
          </cell>
        </row>
        <row r="15">
          <cell r="A15" t="str">
            <v>QF-03-01</v>
          </cell>
          <cell r="B15">
            <v>9</v>
          </cell>
          <cell r="C15" t="str">
            <v>نموذج ضبط ومعالجة حالة عدم المطابقة</v>
          </cell>
          <cell r="D15">
            <v>104</v>
          </cell>
          <cell r="E15">
            <v>43163</v>
          </cell>
          <cell r="F15" t="str">
            <v>1. وثيقة داخلية</v>
          </cell>
        </row>
        <row r="16">
          <cell r="A16" t="str">
            <v>QF-04-01</v>
          </cell>
          <cell r="B16">
            <v>10</v>
          </cell>
          <cell r="C16" t="str">
            <v>خطة التدقيق الداخلي السنوية</v>
          </cell>
          <cell r="D16">
            <v>107</v>
          </cell>
          <cell r="E16">
            <v>44243</v>
          </cell>
          <cell r="F16" t="str">
            <v>1. وثيقة داخلية</v>
          </cell>
        </row>
        <row r="17">
          <cell r="A17" t="str">
            <v>QF-04-02</v>
          </cell>
          <cell r="B17">
            <v>11</v>
          </cell>
          <cell r="C17" t="str">
            <v>برنامج التدقيق الداخلي</v>
          </cell>
          <cell r="D17">
            <v>105</v>
          </cell>
          <cell r="E17">
            <v>44454</v>
          </cell>
          <cell r="F17" t="str">
            <v>1. وثيقة داخلية</v>
          </cell>
        </row>
        <row r="18">
          <cell r="A18" t="str">
            <v>QF-04-03</v>
          </cell>
          <cell r="B18">
            <v>12</v>
          </cell>
          <cell r="C18" t="str">
            <v>تقرير التدقيق الداخلي</v>
          </cell>
          <cell r="D18">
            <v>106</v>
          </cell>
          <cell r="E18">
            <v>44243</v>
          </cell>
          <cell r="F18" t="str">
            <v>1. وثيقة داخلية</v>
          </cell>
        </row>
        <row r="19">
          <cell r="A19" t="str">
            <v>QF-05-01</v>
          </cell>
          <cell r="B19">
            <v>13</v>
          </cell>
          <cell r="C19" t="str">
            <v>طلـب تغيير على وثيقــة/وثائق نظام إدارة الجودة</v>
          </cell>
          <cell r="D19">
            <v>108</v>
          </cell>
          <cell r="E19">
            <v>44375</v>
          </cell>
          <cell r="F19" t="str">
            <v>1. وثيقة داخلية</v>
          </cell>
        </row>
        <row r="20">
          <cell r="A20" t="str">
            <v>QF-05-04</v>
          </cell>
          <cell r="B20">
            <v>14</v>
          </cell>
          <cell r="C20" t="str">
            <v>قائمة رموز المخططات السهمية</v>
          </cell>
          <cell r="D20">
            <v>102</v>
          </cell>
          <cell r="E20">
            <v>43163</v>
          </cell>
          <cell r="F20" t="str">
            <v>1. وثيقة داخلية</v>
          </cell>
        </row>
        <row r="21">
          <cell r="A21" t="str">
            <v>QF-05-08</v>
          </cell>
          <cell r="B21">
            <v>15</v>
          </cell>
          <cell r="C21" t="str">
            <v>سجل قائمة إجراءات نظام إدارة الجودة</v>
          </cell>
          <cell r="D21">
            <v>100</v>
          </cell>
          <cell r="E21">
            <v>44243</v>
          </cell>
          <cell r="F21" t="str">
            <v>1. وثيقة داخلية</v>
          </cell>
        </row>
        <row r="22">
          <cell r="A22" t="str">
            <v>QF-05-09</v>
          </cell>
          <cell r="B22">
            <v>16</v>
          </cell>
          <cell r="C22" t="str">
            <v>سجل قائمة وثائق وسجلات نظام إدارة الجودة</v>
          </cell>
          <cell r="D22">
            <v>100</v>
          </cell>
          <cell r="E22">
            <v>44243</v>
          </cell>
          <cell r="F22" t="str">
            <v>1. وثيقة داخلية</v>
          </cell>
        </row>
        <row r="23">
          <cell r="A23" t="str">
            <v>QF-05-10</v>
          </cell>
          <cell r="B23">
            <v>17</v>
          </cell>
          <cell r="C23" t="str">
            <v>سجل قائمة ربط إجراءات نظام إدارة الجودة مع الوثائق والسجلات ذات الصلة</v>
          </cell>
          <cell r="D23">
            <v>100</v>
          </cell>
          <cell r="E23">
            <v>44243</v>
          </cell>
          <cell r="F23" t="str">
            <v>1. وثيقة داخلية</v>
          </cell>
        </row>
        <row r="24">
          <cell r="A24" t="str">
            <v>QF-06-01</v>
          </cell>
          <cell r="B24">
            <v>18</v>
          </cell>
          <cell r="C24" t="str">
            <v>نموذج التوجهات العامة للجهاز</v>
          </cell>
          <cell r="D24">
            <v>105</v>
          </cell>
          <cell r="E24">
            <v>42899</v>
          </cell>
          <cell r="F24" t="str">
            <v>1. وثيقة داخلية</v>
          </cell>
        </row>
        <row r="25">
          <cell r="A25" t="str">
            <v>QF-08-01</v>
          </cell>
          <cell r="B25">
            <v>19</v>
          </cell>
          <cell r="C25" t="str">
            <v>نموذج هدف الجودة</v>
          </cell>
          <cell r="D25">
            <v>104</v>
          </cell>
          <cell r="E25">
            <v>43163</v>
          </cell>
          <cell r="F25" t="str">
            <v>1. وثيقة داخلية</v>
          </cell>
        </row>
        <row r="26">
          <cell r="A26" t="str">
            <v>QF-12-01</v>
          </cell>
          <cell r="B26">
            <v>20</v>
          </cell>
          <cell r="C26" t="str">
            <v>نموذج حصر احتياجات المستخدمين</v>
          </cell>
          <cell r="D26">
            <v>103</v>
          </cell>
          <cell r="E26">
            <v>43163</v>
          </cell>
          <cell r="F26" t="str">
            <v>1. وثيقة داخلية</v>
          </cell>
        </row>
        <row r="27">
          <cell r="A27" t="str">
            <v>QF-12-02</v>
          </cell>
          <cell r="B27">
            <v>21</v>
          </cell>
          <cell r="C27" t="str">
            <v>نموذج الشروط المرجعية للأنشطة التدريبية</v>
          </cell>
          <cell r="D27">
            <v>103</v>
          </cell>
          <cell r="E27">
            <v>43163</v>
          </cell>
          <cell r="F27" t="str">
            <v>1. وثيقة داخلية</v>
          </cell>
        </row>
        <row r="28">
          <cell r="A28" t="str">
            <v>QF-12-06</v>
          </cell>
          <cell r="B28">
            <v>22</v>
          </cell>
          <cell r="C28" t="str">
            <v>نموذج متابعة نشاط تدريبي</v>
          </cell>
          <cell r="D28">
            <v>105</v>
          </cell>
          <cell r="E28">
            <v>43163</v>
          </cell>
          <cell r="F28" t="str">
            <v>1. وثيقة داخلية</v>
          </cell>
        </row>
        <row r="29">
          <cell r="A29" t="str">
            <v>QF-12-11</v>
          </cell>
          <cell r="B29">
            <v>23</v>
          </cell>
          <cell r="C29" t="str">
            <v>نموذج ترشيح للمشاركة في أنشطة خارجية أو وطنية</v>
          </cell>
          <cell r="D29">
            <v>107</v>
          </cell>
          <cell r="E29">
            <v>43310</v>
          </cell>
          <cell r="F29" t="str">
            <v>1. وثيقة داخلية</v>
          </cell>
        </row>
        <row r="30">
          <cell r="A30" t="str">
            <v>QF-12-14</v>
          </cell>
          <cell r="B30">
            <v>24</v>
          </cell>
          <cell r="C30" t="str">
            <v>نموذج تقييم دورة تدريبية</v>
          </cell>
          <cell r="D30">
            <v>100</v>
          </cell>
          <cell r="E30">
            <v>43676</v>
          </cell>
          <cell r="F30" t="str">
            <v>1. وثيقة داخلية</v>
          </cell>
        </row>
        <row r="31">
          <cell r="A31" t="str">
            <v>QF-12-15</v>
          </cell>
          <cell r="B31">
            <v>25</v>
          </cell>
          <cell r="C31" t="str">
            <v>نموذج تقييم دورة تدريبية داخلية  معد من قبل مدرب المادة</v>
          </cell>
          <cell r="D31">
            <v>100</v>
          </cell>
          <cell r="E31">
            <v>43676</v>
          </cell>
          <cell r="F31" t="str">
            <v>1. وثيقة داخلية</v>
          </cell>
        </row>
        <row r="32">
          <cell r="A32" t="str">
            <v>QF-13-01</v>
          </cell>
          <cell r="B32">
            <v>26</v>
          </cell>
          <cell r="C32" t="str">
            <v>التقرير الختامي لأعمال اللجنة الإدارية</v>
          </cell>
          <cell r="D32">
            <v>101</v>
          </cell>
          <cell r="E32">
            <v>40423</v>
          </cell>
          <cell r="F32" t="str">
            <v>1. وثيقة داخلية</v>
          </cell>
        </row>
        <row r="33">
          <cell r="A33" t="str">
            <v>QF-13-02</v>
          </cell>
          <cell r="B33">
            <v>27</v>
          </cell>
          <cell r="C33" t="str">
            <v>نموذج تقدم العمل على تنفيذ توصيات ومتابعات اللجان الإدارية</v>
          </cell>
          <cell r="D33">
            <v>100</v>
          </cell>
          <cell r="E33">
            <v>44532</v>
          </cell>
          <cell r="F33" t="str">
            <v>1. وثيقة داخلية</v>
          </cell>
        </row>
        <row r="34">
          <cell r="A34" t="str">
            <v>QF-14-01</v>
          </cell>
          <cell r="B34">
            <v>28</v>
          </cell>
          <cell r="C34" t="str">
            <v>نموذج قائمة الاحتياجات السنوية</v>
          </cell>
          <cell r="D34">
            <v>101</v>
          </cell>
          <cell r="E34">
            <v>40423</v>
          </cell>
          <cell r="F34" t="str">
            <v>1. وثيقة داخلية</v>
          </cell>
        </row>
        <row r="35">
          <cell r="A35" t="str">
            <v>QF-14-02</v>
          </cell>
          <cell r="B35">
            <v>29</v>
          </cell>
          <cell r="C35" t="str">
            <v>نموذج قائمة الخدمات</v>
          </cell>
          <cell r="D35">
            <v>101</v>
          </cell>
          <cell r="E35">
            <v>40423</v>
          </cell>
          <cell r="F35" t="str">
            <v>1. وثيقة داخلية</v>
          </cell>
        </row>
        <row r="36">
          <cell r="A36" t="str">
            <v>QF-14-03</v>
          </cell>
          <cell r="B36">
            <v>30</v>
          </cell>
          <cell r="C36" t="str">
            <v xml:space="preserve">طلب بيانات عربي </v>
          </cell>
          <cell r="D36">
            <v>103</v>
          </cell>
          <cell r="E36">
            <v>44424</v>
          </cell>
          <cell r="F36" t="str">
            <v>1. وثيقة داخلية</v>
          </cell>
        </row>
        <row r="37">
          <cell r="A37" t="str">
            <v>QF-14-04</v>
          </cell>
          <cell r="B37">
            <v>31</v>
          </cell>
          <cell r="C37" t="str">
            <v xml:space="preserve">طلب بيانات إنجليزي </v>
          </cell>
          <cell r="D37">
            <v>103</v>
          </cell>
          <cell r="E37">
            <v>44424</v>
          </cell>
          <cell r="F37" t="str">
            <v>1. وثيقة داخلية</v>
          </cell>
        </row>
        <row r="38">
          <cell r="A38" t="str">
            <v>QF-14-06</v>
          </cell>
          <cell r="B38">
            <v>32</v>
          </cell>
          <cell r="C38" t="str">
            <v>نموذج كشف تسجيل الطلبات الواردة</v>
          </cell>
          <cell r="D38">
            <v>103</v>
          </cell>
          <cell r="E38">
            <v>44424</v>
          </cell>
          <cell r="F38" t="str">
            <v>1. وثيقة داخلية</v>
          </cell>
        </row>
        <row r="39">
          <cell r="A39" t="str">
            <v>QF-16-01</v>
          </cell>
          <cell r="B39">
            <v>33</v>
          </cell>
          <cell r="C39" t="str">
            <v xml:space="preserve">قائمة محتويات الملف التحضيري لمسح إحصائي </v>
          </cell>
          <cell r="D39">
            <v>106</v>
          </cell>
          <cell r="E39">
            <v>44614</v>
          </cell>
          <cell r="F39" t="str">
            <v>1. وثيقة داخلية</v>
          </cell>
        </row>
        <row r="40">
          <cell r="A40" t="str">
            <v>QF-16-09</v>
          </cell>
          <cell r="B40">
            <v>34</v>
          </cell>
          <cell r="C40" t="str">
            <v>نموذج اعتماد مادة نشرة</v>
          </cell>
          <cell r="D40">
            <v>102</v>
          </cell>
          <cell r="E40">
            <v>41666</v>
          </cell>
          <cell r="F40" t="str">
            <v>1. وثيقة داخلية</v>
          </cell>
        </row>
        <row r="41">
          <cell r="A41" t="str">
            <v>QF-16-10</v>
          </cell>
          <cell r="B41">
            <v>35</v>
          </cell>
          <cell r="C41" t="str">
            <v>نموذج اعتماد فني لنشرة إحصائية</v>
          </cell>
          <cell r="D41">
            <v>102</v>
          </cell>
          <cell r="E41">
            <v>44175</v>
          </cell>
          <cell r="F41" t="str">
            <v>1. وثيقة داخلية</v>
          </cell>
        </row>
        <row r="42">
          <cell r="A42" t="str">
            <v>QF-16-11</v>
          </cell>
          <cell r="B42">
            <v>36</v>
          </cell>
          <cell r="C42" t="str">
            <v>نموذج طباعة مادة</v>
          </cell>
          <cell r="D42">
            <v>101</v>
          </cell>
          <cell r="E42">
            <v>40415</v>
          </cell>
          <cell r="F42" t="str">
            <v>1. وثيقة داخلية</v>
          </cell>
        </row>
        <row r="43">
          <cell r="A43" t="str">
            <v>QF-16-12</v>
          </cell>
          <cell r="B43">
            <v>37</v>
          </cell>
          <cell r="C43" t="str">
            <v>نموذج اعتماد بيان صحفي</v>
          </cell>
          <cell r="D43">
            <v>102</v>
          </cell>
          <cell r="E43">
            <v>41967</v>
          </cell>
          <cell r="F43" t="str">
            <v>1. وثيقة داخلية</v>
          </cell>
        </row>
        <row r="44">
          <cell r="A44" t="str">
            <v>QF-16-13</v>
          </cell>
          <cell r="B44">
            <v>38</v>
          </cell>
          <cell r="C44" t="str">
            <v>نموذج تدقيق بيان صحفي منشور في الصحف المحلية</v>
          </cell>
          <cell r="D44">
            <v>101</v>
          </cell>
          <cell r="E44">
            <v>40423</v>
          </cell>
          <cell r="F44" t="str">
            <v>1. وثيقة داخلية</v>
          </cell>
        </row>
        <row r="45">
          <cell r="A45" t="str">
            <v>QF-16-15</v>
          </cell>
          <cell r="B45">
            <v>39</v>
          </cell>
          <cell r="C45" t="str">
            <v>نموذج اعتماد وتأهيل بيانات خام</v>
          </cell>
          <cell r="D45">
            <v>106</v>
          </cell>
          <cell r="E45">
            <v>44175</v>
          </cell>
          <cell r="F45" t="str">
            <v>1. وثيقة داخلية</v>
          </cell>
        </row>
        <row r="46">
          <cell r="A46" t="str">
            <v>QF-16-16</v>
          </cell>
          <cell r="B46">
            <v>40</v>
          </cell>
          <cell r="C46" t="str">
            <v>نموذج توثيق ‏المسوح/التعدادات/البيانات</v>
          </cell>
          <cell r="D46">
            <v>104</v>
          </cell>
          <cell r="E46">
            <v>44175</v>
          </cell>
          <cell r="F46" t="str">
            <v>1. وثيقة داخلية</v>
          </cell>
        </row>
        <row r="47">
          <cell r="A47" t="str">
            <v>QF-16-17</v>
          </cell>
          <cell r="B47">
            <v>41</v>
          </cell>
          <cell r="C47" t="str">
            <v>نموذج طلب خدمة من دائرة العينات وأطر المعاينة</v>
          </cell>
          <cell r="D47">
            <v>103</v>
          </cell>
          <cell r="E47">
            <v>41106</v>
          </cell>
          <cell r="F47" t="str">
            <v>1. وثيقة داخلية</v>
          </cell>
        </row>
        <row r="48">
          <cell r="A48" t="str">
            <v>QF-16-18</v>
          </cell>
          <cell r="B48">
            <v>42</v>
          </cell>
          <cell r="C48" t="str">
            <v>نموذج إعداد بنود ومعايير السرية للبيانات</v>
          </cell>
          <cell r="D48">
            <v>101</v>
          </cell>
          <cell r="E48">
            <v>41106</v>
          </cell>
          <cell r="F48" t="str">
            <v>1. وثيقة داخلية</v>
          </cell>
        </row>
        <row r="49">
          <cell r="A49" t="str">
            <v>QF-16-19</v>
          </cell>
          <cell r="B49">
            <v>43</v>
          </cell>
          <cell r="C49" t="str">
            <v>نموذج تذكرة مشروع إحصائي لأغراض التوثيق</v>
          </cell>
          <cell r="D49">
            <v>102</v>
          </cell>
          <cell r="E49">
            <v>44175</v>
          </cell>
          <cell r="F49" t="str">
            <v>1. وثيقة داخلية</v>
          </cell>
        </row>
        <row r="50">
          <cell r="A50" t="str">
            <v>QF-16-21</v>
          </cell>
          <cell r="B50">
            <v>44</v>
          </cell>
          <cell r="C50" t="str">
            <v>نموذج تقرير زيارة ميدانية</v>
          </cell>
          <cell r="D50">
            <v>102</v>
          </cell>
          <cell r="E50">
            <v>44175</v>
          </cell>
          <cell r="F50" t="str">
            <v>1. وثيقة داخلية</v>
          </cell>
        </row>
        <row r="51">
          <cell r="A51" t="str">
            <v>QF-16-22</v>
          </cell>
          <cell r="B51">
            <v>45</v>
          </cell>
          <cell r="C51" t="str">
            <v xml:space="preserve">قائمة مهام النموذج المعياري لتخطيط وتنفيذ مشروع إحصائي GSBPM 5.1 </v>
          </cell>
          <cell r="D51">
            <v>101</v>
          </cell>
          <cell r="E51">
            <v>44614</v>
          </cell>
          <cell r="F51" t="str">
            <v>1. وثيقة داخلية</v>
          </cell>
        </row>
        <row r="52">
          <cell r="A52" t="str">
            <v>QF-18-01</v>
          </cell>
          <cell r="B52">
            <v>46</v>
          </cell>
          <cell r="C52" t="str">
            <v>نموذج استقالة</v>
          </cell>
          <cell r="D52">
            <v>101</v>
          </cell>
          <cell r="E52">
            <v>40423</v>
          </cell>
          <cell r="F52" t="str">
            <v>1. وثيقة داخلية</v>
          </cell>
        </row>
        <row r="53">
          <cell r="A53" t="str">
            <v>QF-18-02</v>
          </cell>
          <cell r="B53">
            <v>47</v>
          </cell>
          <cell r="C53" t="str">
            <v>نموذج انتهاء العمل في الجهاز</v>
          </cell>
          <cell r="D53">
            <v>102</v>
          </cell>
          <cell r="E53">
            <v>40604</v>
          </cell>
          <cell r="F53" t="str">
            <v>1. وثيقة داخلية</v>
          </cell>
        </row>
        <row r="54">
          <cell r="A54" t="str">
            <v>QF-18-03</v>
          </cell>
          <cell r="B54">
            <v>48</v>
          </cell>
          <cell r="C54" t="str">
            <v>نموذج شهادة خلو طرف</v>
          </cell>
          <cell r="D54">
            <v>1</v>
          </cell>
          <cell r="E54">
            <v>40696</v>
          </cell>
          <cell r="F54" t="str">
            <v>2. وثيقة مرجعية</v>
          </cell>
        </row>
        <row r="55">
          <cell r="A55" t="str">
            <v>QF-21-01</v>
          </cell>
          <cell r="B55">
            <v>49</v>
          </cell>
          <cell r="C55" t="str">
            <v>قائمة اللجان الفنية</v>
          </cell>
          <cell r="D55">
            <v>102</v>
          </cell>
          <cell r="E55">
            <v>44175</v>
          </cell>
          <cell r="F55" t="str">
            <v>1. وثيقة داخلية</v>
          </cell>
        </row>
        <row r="56">
          <cell r="A56" t="str">
            <v>QF-22-01</v>
          </cell>
          <cell r="B56">
            <v>50</v>
          </cell>
          <cell r="C56" t="str">
            <v>نموذج تسليم/ استلام نماذج السجلات الإدارية/ جمع البيانات</v>
          </cell>
          <cell r="D56">
            <v>103</v>
          </cell>
          <cell r="E56">
            <v>44451</v>
          </cell>
          <cell r="F56" t="str">
            <v>1. وثيقة داخلية</v>
          </cell>
        </row>
        <row r="57">
          <cell r="A57" t="str">
            <v>QF-22-03</v>
          </cell>
          <cell r="B57">
            <v>51</v>
          </cell>
          <cell r="C57" t="str">
            <v>نموذج تسليم/ استلام نماذج السجلات الإدارية/ معالجة البيانات</v>
          </cell>
          <cell r="D57">
            <v>100</v>
          </cell>
          <cell r="E57">
            <v>44175</v>
          </cell>
          <cell r="F57" t="str">
            <v>1. وثيقة داخلية</v>
          </cell>
        </row>
        <row r="58">
          <cell r="A58" t="str">
            <v>QF-26-06</v>
          </cell>
          <cell r="B58">
            <v>52</v>
          </cell>
          <cell r="C58" t="str">
            <v>سند إخراج مؤقت</v>
          </cell>
          <cell r="D58">
            <v>101</v>
          </cell>
          <cell r="E58">
            <v>40423</v>
          </cell>
          <cell r="F58" t="str">
            <v>1. وثيقة داخلية</v>
          </cell>
        </row>
        <row r="59">
          <cell r="A59" t="str">
            <v>QF-28-01</v>
          </cell>
          <cell r="B59">
            <v>53</v>
          </cell>
          <cell r="C59" t="str">
            <v>سجل خطة النسخ الاحتياطي السنوية</v>
          </cell>
          <cell r="D59">
            <v>101</v>
          </cell>
          <cell r="E59">
            <v>40423</v>
          </cell>
          <cell r="F59" t="str">
            <v>1. وثيقة داخلية</v>
          </cell>
        </row>
        <row r="60">
          <cell r="A60" t="str">
            <v>QF-29-05</v>
          </cell>
          <cell r="B60">
            <v>54</v>
          </cell>
          <cell r="C60" t="str">
            <v>نموذج استلام مواد الصفحة الإلكترونية الخارجية والداخلية</v>
          </cell>
          <cell r="D60">
            <v>101</v>
          </cell>
          <cell r="E60">
            <v>40423</v>
          </cell>
          <cell r="F60" t="str">
            <v>1. وثيقة داخلية</v>
          </cell>
        </row>
        <row r="61">
          <cell r="A61" t="str">
            <v>QF-29-06</v>
          </cell>
          <cell r="B61">
            <v>55</v>
          </cell>
          <cell r="C61" t="str">
            <v>نموذج اعتماد البيانات المؤهلة على نظام البيانات الوصفية</v>
          </cell>
          <cell r="D61">
            <v>102</v>
          </cell>
          <cell r="E61">
            <v>42907</v>
          </cell>
          <cell r="F61" t="str">
            <v>1. وثيقة داخلية</v>
          </cell>
        </row>
        <row r="62">
          <cell r="A62" t="str">
            <v>QF-30-01</v>
          </cell>
          <cell r="B62">
            <v>56</v>
          </cell>
          <cell r="C62" t="str">
            <v>نموذج طلب لوازم من المستودع</v>
          </cell>
          <cell r="D62">
            <v>101</v>
          </cell>
          <cell r="E62">
            <v>40423</v>
          </cell>
          <cell r="F62" t="str">
            <v>1. وثيقة داخلية</v>
          </cell>
        </row>
        <row r="63">
          <cell r="A63" t="str">
            <v>QF-31-01</v>
          </cell>
          <cell r="B63">
            <v>57</v>
          </cell>
          <cell r="C63" t="str">
            <v>نموذج طلب تأهيل موردين</v>
          </cell>
          <cell r="D63">
            <v>102</v>
          </cell>
          <cell r="E63">
            <v>40668</v>
          </cell>
          <cell r="F63" t="str">
            <v>1. وثيقة داخلية</v>
          </cell>
        </row>
        <row r="64">
          <cell r="A64" t="str">
            <v>QF-34-01</v>
          </cell>
          <cell r="B64">
            <v>58</v>
          </cell>
          <cell r="C64" t="str">
            <v>قائمة محتويات ملف الموظف الدائم</v>
          </cell>
          <cell r="D64">
            <v>102</v>
          </cell>
          <cell r="E64">
            <v>44586</v>
          </cell>
          <cell r="F64" t="str">
            <v>1. وثيقة داخلية</v>
          </cell>
        </row>
        <row r="65">
          <cell r="A65" t="str">
            <v>QF-35-01</v>
          </cell>
          <cell r="B65">
            <v>59</v>
          </cell>
          <cell r="C65" t="str">
            <v>قائمة محتويات ملف الموظف المؤقت</v>
          </cell>
          <cell r="D65">
            <v>102</v>
          </cell>
          <cell r="E65">
            <v>44586</v>
          </cell>
          <cell r="F65" t="str">
            <v>1. وثيقة داخلية</v>
          </cell>
        </row>
        <row r="66">
          <cell r="A66" t="str">
            <v>WI-06-01</v>
          </cell>
          <cell r="B66">
            <v>60</v>
          </cell>
          <cell r="C66" t="str">
            <v>دليل إعداد الخطة السنوية للجهاز</v>
          </cell>
          <cell r="D66">
            <v>105</v>
          </cell>
          <cell r="E66">
            <v>41632</v>
          </cell>
          <cell r="F66" t="str">
            <v>1. وثيقة داخلية</v>
          </cell>
        </row>
        <row r="67">
          <cell r="A67" t="str">
            <v>WI-13-01</v>
          </cell>
          <cell r="B67">
            <v>61</v>
          </cell>
          <cell r="C67" t="str">
            <v>دليل المجالس واللجان</v>
          </cell>
          <cell r="D67">
            <v>101</v>
          </cell>
          <cell r="E67">
            <v>39722</v>
          </cell>
          <cell r="F67" t="str">
            <v>1. وثيقة داخلية</v>
          </cell>
        </row>
        <row r="68">
          <cell r="A68" t="str">
            <v>WI-13-02</v>
          </cell>
          <cell r="B68">
            <v>62</v>
          </cell>
          <cell r="C68" t="str">
            <v>دليلك للاجتماعات الناجحة</v>
          </cell>
          <cell r="D68">
            <v>101</v>
          </cell>
          <cell r="E68">
            <v>36495</v>
          </cell>
          <cell r="F68" t="str">
            <v>1. وثيقة داخلية</v>
          </cell>
        </row>
        <row r="69">
          <cell r="A69" t="str">
            <v>WI-14-01</v>
          </cell>
          <cell r="B69">
            <v>63</v>
          </cell>
          <cell r="C69" t="str">
            <v>ميثاق الممارسات الإحصائية الرسمية الفلسطينية: دليل إجراء عمل خدمات الجمهور</v>
          </cell>
          <cell r="D69">
            <v>102</v>
          </cell>
          <cell r="E69">
            <v>44424</v>
          </cell>
          <cell r="F69" t="str">
            <v>1. وثيقة داخلية</v>
          </cell>
        </row>
        <row r="70">
          <cell r="A70" t="str">
            <v>WI-16-01</v>
          </cell>
          <cell r="B70">
            <v>64</v>
          </cell>
          <cell r="C70" t="str">
            <v>نظام عمل اللجان الفنية</v>
          </cell>
          <cell r="D70">
            <v>103</v>
          </cell>
          <cell r="E70">
            <v>44175</v>
          </cell>
          <cell r="F70" t="str">
            <v>1. وثيقة داخلية</v>
          </cell>
        </row>
        <row r="71">
          <cell r="A71" t="str">
            <v>WI-16-02</v>
          </cell>
          <cell r="B71">
            <v>65</v>
          </cell>
          <cell r="C71" t="str">
            <v>دليل الباحث الميداني وإجراء المقابلة</v>
          </cell>
          <cell r="D71">
            <v>101</v>
          </cell>
          <cell r="E71">
            <v>39539</v>
          </cell>
          <cell r="F71" t="str">
            <v>1. وثيقة داخلية</v>
          </cell>
        </row>
        <row r="72">
          <cell r="A72" t="str">
            <v>WI-16-03</v>
          </cell>
          <cell r="B72">
            <v>66</v>
          </cell>
          <cell r="C72" t="str">
            <v>دليل المشرف الميداني</v>
          </cell>
          <cell r="D72">
            <v>101</v>
          </cell>
          <cell r="E72">
            <v>39539</v>
          </cell>
          <cell r="F72" t="str">
            <v>1. وثيقة داخلية</v>
          </cell>
        </row>
        <row r="73">
          <cell r="A73" t="str">
            <v>WI-16-06</v>
          </cell>
          <cell r="B73">
            <v>67</v>
          </cell>
          <cell r="C73" t="str">
            <v>دليل المبادئ التوجيهية لإدارة وتنفيذ مسح إحصائي من الفكرة إلى إعلان النتائج</v>
          </cell>
          <cell r="D73">
            <v>102</v>
          </cell>
          <cell r="E73">
            <v>44175</v>
          </cell>
          <cell r="F73" t="str">
            <v>1. وثيقة داخلية</v>
          </cell>
        </row>
        <row r="74">
          <cell r="A74" t="str">
            <v>WI-16-07</v>
          </cell>
          <cell r="B74">
            <v>68</v>
          </cell>
          <cell r="C74" t="str">
            <v>دليل نشر التقارير الإحصائية</v>
          </cell>
          <cell r="D74">
            <v>104</v>
          </cell>
          <cell r="E74">
            <v>42752</v>
          </cell>
          <cell r="F74" t="str">
            <v>1. وثيقة داخلية</v>
          </cell>
        </row>
        <row r="75">
          <cell r="A75" t="str">
            <v>WI-16-08</v>
          </cell>
          <cell r="B75">
            <v>69</v>
          </cell>
          <cell r="C75" t="str">
            <v>تعليمات معالجة البيانات</v>
          </cell>
          <cell r="D75">
            <v>101</v>
          </cell>
          <cell r="E75">
            <v>40423</v>
          </cell>
          <cell r="F75" t="str">
            <v>1. وثيقة داخلية</v>
          </cell>
        </row>
        <row r="76">
          <cell r="A76" t="str">
            <v>WI-16-09</v>
          </cell>
          <cell r="B76">
            <v>70</v>
          </cell>
          <cell r="C76" t="str">
            <v>دليل الزيارات الميدانية</v>
          </cell>
          <cell r="D76">
            <v>101</v>
          </cell>
          <cell r="E76">
            <v>42102</v>
          </cell>
          <cell r="F76" t="str">
            <v>1. وثيقة داخلية</v>
          </cell>
        </row>
        <row r="77">
          <cell r="A77" t="str">
            <v>WI-16-10</v>
          </cell>
          <cell r="B77">
            <v>71</v>
          </cell>
          <cell r="C77" t="str">
            <v>الدليل الخاص بالنموذج المعياري لتخطيط وتنفيذ مشروع احصائي GSBPM 5.1</v>
          </cell>
          <cell r="D77">
            <v>101</v>
          </cell>
          <cell r="E77">
            <v>44614</v>
          </cell>
          <cell r="F77" t="str">
            <v>1. وثيقة داخلية</v>
          </cell>
        </row>
        <row r="78">
          <cell r="A78" t="str">
            <v>WI-17-09</v>
          </cell>
          <cell r="B78">
            <v>72</v>
          </cell>
          <cell r="C78" t="str">
            <v>دليل الموظف الجديد</v>
          </cell>
          <cell r="D78">
            <v>100</v>
          </cell>
          <cell r="E78">
            <v>40625</v>
          </cell>
          <cell r="F78" t="str">
            <v>1. وثيقة داخلية</v>
          </cell>
        </row>
        <row r="79">
          <cell r="A79" t="str">
            <v>WI-26-01</v>
          </cell>
          <cell r="B79">
            <v>73</v>
          </cell>
          <cell r="C79" t="str">
            <v>تعليمات تشغيل وتركيب جهاز حاسوب جديد</v>
          </cell>
          <cell r="D79">
            <v>102</v>
          </cell>
          <cell r="E79">
            <v>41715</v>
          </cell>
          <cell r="F79" t="str">
            <v>1. وثيقة داخلية</v>
          </cell>
        </row>
        <row r="80">
          <cell r="A80" t="str">
            <v>WI-27-01</v>
          </cell>
          <cell r="B80">
            <v>74</v>
          </cell>
          <cell r="C80" t="str">
            <v>دليل تصميم وبرمجة وفحص الأنظمة الحاسوبية</v>
          </cell>
          <cell r="D80">
            <v>102</v>
          </cell>
          <cell r="E80">
            <v>40959</v>
          </cell>
          <cell r="F80" t="str">
            <v>1. وثيقة داخلية</v>
          </cell>
        </row>
        <row r="81">
          <cell r="A81" t="str">
            <v>WI-27-02</v>
          </cell>
          <cell r="B81">
            <v>75</v>
          </cell>
          <cell r="C81" t="str">
            <v>دليل التدريب على البرامج المحوسبة</v>
          </cell>
          <cell r="D81">
            <v>101</v>
          </cell>
          <cell r="E81">
            <v>40179</v>
          </cell>
          <cell r="F81" t="str">
            <v>1. وثيقة داخلية</v>
          </cell>
        </row>
        <row r="82">
          <cell r="A82" t="str">
            <v>WI-27-03</v>
          </cell>
          <cell r="B82">
            <v>76</v>
          </cell>
          <cell r="C82" t="str">
            <v>دليل الاستخدام لنموذج طلب خدمة برمجة من خلال نظام تدفق المعلومات</v>
          </cell>
          <cell r="D82">
            <v>101</v>
          </cell>
          <cell r="E82">
            <v>42214</v>
          </cell>
          <cell r="F82" t="str">
            <v>1. وثيقة داخلية</v>
          </cell>
        </row>
        <row r="83">
          <cell r="A83" t="str">
            <v>WI-28-01</v>
          </cell>
          <cell r="B83">
            <v>77</v>
          </cell>
          <cell r="C83" t="str">
            <v>تعليمات عمل النسخ الاحتياطي في الجهاز</v>
          </cell>
          <cell r="D83">
            <v>102</v>
          </cell>
          <cell r="E83">
            <v>42899</v>
          </cell>
          <cell r="F83" t="str">
            <v>1. وثيقة داخلية</v>
          </cell>
        </row>
        <row r="84">
          <cell r="A84" t="str">
            <v>WI-29-02</v>
          </cell>
          <cell r="B84">
            <v>78</v>
          </cell>
          <cell r="C84" t="str">
            <v>دليل نشر النصوص والجداول على الصفحة الإلكترونية</v>
          </cell>
          <cell r="D84">
            <v>103</v>
          </cell>
          <cell r="E84">
            <v>43163</v>
          </cell>
          <cell r="F84" t="str">
            <v>1. وثيقة داخلية</v>
          </cell>
        </row>
        <row r="85">
          <cell r="A85" t="str">
            <v>WI-32-01</v>
          </cell>
          <cell r="B85">
            <v>79</v>
          </cell>
          <cell r="C85" t="str">
            <v>تعليمات تقسيم وتصنيف المواد في المستودعات</v>
          </cell>
          <cell r="D85">
            <v>101</v>
          </cell>
          <cell r="E85">
            <v>40423</v>
          </cell>
          <cell r="F85" t="str">
            <v>1. وثيقة داخلية</v>
          </cell>
        </row>
        <row r="86">
          <cell r="A86" t="str">
            <v>WI-34-01</v>
          </cell>
          <cell r="B86">
            <v>80</v>
          </cell>
          <cell r="C86" t="str">
            <v>تعليمات ارشفة وحماية ملفات الموظفين</v>
          </cell>
          <cell r="D86">
            <v>101</v>
          </cell>
          <cell r="E86">
            <v>43089</v>
          </cell>
          <cell r="F86" t="str">
            <v>1. وثيقة داخلية</v>
          </cell>
        </row>
        <row r="87">
          <cell r="A87" t="str">
            <v>WI-34-02</v>
          </cell>
          <cell r="B87">
            <v>81</v>
          </cell>
          <cell r="C87" t="str">
            <v>آلية عمل نظام الأرشفة الإلكتروني الخاص بدائرة الموارد البشرية</v>
          </cell>
          <cell r="D87">
            <v>101</v>
          </cell>
          <cell r="E87">
            <v>43089</v>
          </cell>
          <cell r="F87" t="str">
            <v>1. وثيقة داخلية</v>
          </cell>
        </row>
      </sheetData>
      <sheetData sheetId="6"/>
      <sheetData sheetId="7"/>
      <sheetData sheetId="8"/>
      <sheetData sheetId="9"/>
      <sheetData sheetId="10"/>
      <sheetData sheetId="11"/>
      <sheetData sheetId="12"/>
      <sheetData sheetId="13">
        <row r="2">
          <cell r="A2" t="str">
            <v>1. إنشاء وثيقة جديدة</v>
          </cell>
          <cell r="B2" t="str">
            <v>1. تحسين</v>
          </cell>
          <cell r="C2" t="str">
            <v>1. قبول</v>
          </cell>
          <cell r="D2" t="str">
            <v>1. إجراء</v>
          </cell>
        </row>
        <row r="3">
          <cell r="A3" t="str">
            <v>2. تعديل وثيقة</v>
          </cell>
          <cell r="B3" t="str">
            <v>2. تصحيح</v>
          </cell>
          <cell r="C3" t="str">
            <v>2. تأجيل</v>
          </cell>
          <cell r="D3" t="str">
            <v>2. وثيقة أخرى</v>
          </cell>
        </row>
        <row r="4">
          <cell r="A4" t="str">
            <v>3. إلغاء وثيقة</v>
          </cell>
          <cell r="B4" t="str">
            <v>3. تحسين وتصحيح معاً</v>
          </cell>
          <cell r="C4" t="str">
            <v>3. إعتذار</v>
          </cell>
        </row>
      </sheetData>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SO-Links"/>
      <sheetName val="QF-04-01-AnnuaAuditPlan"/>
      <sheetName val="QF-04-02-AuditProg"/>
      <sheetName val="QF-16-23-ChangeVocabulary"/>
      <sheetName val="QdepVlookup"/>
    </sheetNames>
    <sheetDataSet>
      <sheetData sheetId="0"/>
      <sheetData sheetId="1"/>
      <sheetData sheetId="2"/>
      <sheetData sheetId="3"/>
      <sheetData sheetId="4">
        <row r="3">
          <cell r="F3" t="str">
            <v>1. إضافة</v>
          </cell>
          <cell r="G3" t="str">
            <v>1. معجم المصطلحات الإحصائية المستخدمة في الجهاز</v>
          </cell>
        </row>
        <row r="4">
          <cell r="F4" t="str">
            <v>2. تعديل</v>
          </cell>
          <cell r="G4" t="str">
            <v>2. دليل المؤشرات الإحصائية باللغة العربية</v>
          </cell>
        </row>
        <row r="5">
          <cell r="F5" t="str">
            <v>3. حذف</v>
          </cell>
          <cell r="G5" t="str">
            <v>3. دليل المؤشرات الإحصائية باللغة الانجليزية</v>
          </cell>
        </row>
        <row r="6">
          <cell r="G6" t="str">
            <v>4. دليل المتغيرات الإحصائية المستخدمة في الجهاز باللغة العربية</v>
          </cell>
        </row>
        <row r="7">
          <cell r="G7" t="str">
            <v>5. دليل المتغيرات الإحصائية المستخدمة في الجهاز باللغة الانجليزية</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pcbs.gov.ps/iso/02-RelatedDocs/2011-02-SurvelThanks-Pres.pdf" TargetMode="External"/><Relationship Id="rId117" Type="http://schemas.openxmlformats.org/officeDocument/2006/relationships/hyperlink" Target="https://www.pcbs.gov.ps/iso/02-RelatedDocs/WI-34-02-ElectArchSysEmpl.docx" TargetMode="External"/><Relationship Id="rId21" Type="http://schemas.openxmlformats.org/officeDocument/2006/relationships/hyperlink" Target="https://www.pcbs.gov.ps/iso/01-Procedures/QP-34-PermEmplFile.docx" TargetMode="External"/><Relationship Id="rId42" Type="http://schemas.openxmlformats.org/officeDocument/2006/relationships/hyperlink" Target="https://www.pcbs.gov.ps/iso/02-RelatedDocs/Circular-2014-02-27.pdf" TargetMode="External"/><Relationship Id="rId47" Type="http://schemas.openxmlformats.org/officeDocument/2006/relationships/hyperlink" Target="https://www.pcbs.gov.ps/iso/02-RelatedDocs/QF-03-01-NonConformCase.docx" TargetMode="External"/><Relationship Id="rId63" Type="http://schemas.openxmlformats.org/officeDocument/2006/relationships/hyperlink" Target="https://www.pcbs.gov.ps/iso/02-RelatedDocs/QF-14-06-DataReqRecord.docx" TargetMode="External"/><Relationship Id="rId68" Type="http://schemas.openxmlformats.org/officeDocument/2006/relationships/hyperlink" Target="https://www.pcbs.gov.ps/iso/02-RelatedDocs/QF-16-15-QualifForm.docx" TargetMode="External"/><Relationship Id="rId84" Type="http://schemas.openxmlformats.org/officeDocument/2006/relationships/hyperlink" Target="https://www.pcbs.gov.ps/iso/02-RelatedDocs/Record-QF-04-01-AuditPlanSigned2012.pdf" TargetMode="External"/><Relationship Id="rId89" Type="http://schemas.openxmlformats.org/officeDocument/2006/relationships/hyperlink" Target="https://www.pcbs.gov.ps/iso/02-RelatedDocs/Record-QF-04-01-AuditPlanSigned2016.pdf" TargetMode="External"/><Relationship Id="rId112" Type="http://schemas.openxmlformats.org/officeDocument/2006/relationships/hyperlink" Target="https://www.pcbs.gov.ps/iso/02-RelatedDocs/WI-27-02-CompProgTrainWi.docx" TargetMode="External"/><Relationship Id="rId133" Type="http://schemas.openxmlformats.org/officeDocument/2006/relationships/hyperlink" Target="https://www.pcbs.gov.ps/iso/02-RelatedDocs/ISO-MainFile.xlsx" TargetMode="External"/><Relationship Id="rId138" Type="http://schemas.openxmlformats.org/officeDocument/2006/relationships/hyperlink" Target="https://www.pcbs.gov.ps/iso/02-RelatedDocs/WI-32-02-StorageInst.docx" TargetMode="External"/><Relationship Id="rId16" Type="http://schemas.openxmlformats.org/officeDocument/2006/relationships/hyperlink" Target="https://www.pcbs.gov.ps/iso/01-Procedures/QP-27-ProgDevelopPr.docx" TargetMode="External"/><Relationship Id="rId107" Type="http://schemas.openxmlformats.org/officeDocument/2006/relationships/hyperlink" Target="https://www.pcbs.gov.ps/iso/02-RelatedDocs/WI-16-09-GuidenceFieldVisit.docx" TargetMode="External"/><Relationship Id="rId11" Type="http://schemas.openxmlformats.org/officeDocument/2006/relationships/hyperlink" Target="https://www.pcbs.gov.ps/iso/01-Procedures/QP-18-EmployeeResignation.docx" TargetMode="External"/><Relationship Id="rId32" Type="http://schemas.openxmlformats.org/officeDocument/2006/relationships/hyperlink" Target="https://www.pcbs.gov.ps/iso/02-RelatedDocs/circular2010-06-27.pdf" TargetMode="External"/><Relationship Id="rId37" Type="http://schemas.openxmlformats.org/officeDocument/2006/relationships/hyperlink" Target="https://www.pcbs.gov.ps/iso/02-RelatedDocs/Circular-2011-10-16.pdf" TargetMode="External"/><Relationship Id="rId53" Type="http://schemas.openxmlformats.org/officeDocument/2006/relationships/hyperlink" Target="https://www.pcbs.gov.ps/iso/02-RelatedDocs/QF-12-02-TorTrainCond.docx" TargetMode="External"/><Relationship Id="rId58" Type="http://schemas.openxmlformats.org/officeDocument/2006/relationships/hyperlink" Target="https://www.pcbs.gov.ps/iso/02-RelatedDocs/QF-13-01-AdminCommFinalReport.docx" TargetMode="External"/><Relationship Id="rId74" Type="http://schemas.openxmlformats.org/officeDocument/2006/relationships/hyperlink" Target="https://www.pcbs.gov.ps/iso/02-RelatedDocs/QF-18-01-ResignationRequest-mod.docx" TargetMode="External"/><Relationship Id="rId79" Type="http://schemas.openxmlformats.org/officeDocument/2006/relationships/hyperlink" Target="https://www.pcbs.gov.ps/iso/02-RelatedDocs/QF-29-05.docx" TargetMode="External"/><Relationship Id="rId102" Type="http://schemas.openxmlformats.org/officeDocument/2006/relationships/hyperlink" Target="https://www.pcbs.gov.ps/iso/02-RelatedDocs/WI-16-01-TechCommsSystem-mod.docx" TargetMode="External"/><Relationship Id="rId123" Type="http://schemas.openxmlformats.org/officeDocument/2006/relationships/hyperlink" Target="https://www.pcbs.gov.ps/iso/02-RelatedDocs/y-2015-03-15-ISO-effect-PCBS-Ar.pdf" TargetMode="External"/><Relationship Id="rId128" Type="http://schemas.openxmlformats.org/officeDocument/2006/relationships/hyperlink" Target="https://www.pcbs.gov.ps/iso/02-RelatedDocs/ISO-MainFile.xlsx" TargetMode="External"/><Relationship Id="rId144" Type="http://schemas.openxmlformats.org/officeDocument/2006/relationships/hyperlink" Target="https://www.pcbs.gov.ps/iso/02-RelatedDocs/ISO-MainFile.xlsx" TargetMode="External"/><Relationship Id="rId149" Type="http://schemas.openxmlformats.org/officeDocument/2006/relationships/printerSettings" Target="../printerSettings/printerSettings2.bin"/><Relationship Id="rId5" Type="http://schemas.openxmlformats.org/officeDocument/2006/relationships/hyperlink" Target="https://www.pcbs.gov.ps/iso/01-Procedures/QP-08-QuaGoalsRealPr.docx" TargetMode="External"/><Relationship Id="rId90" Type="http://schemas.openxmlformats.org/officeDocument/2006/relationships/hyperlink" Target="https://www.pcbs.gov.ps/iso/02-RelatedDocs/Record-QF-04-01-AuditPlanSigned2017.pdf" TargetMode="External"/><Relationship Id="rId95" Type="http://schemas.openxmlformats.org/officeDocument/2006/relationships/hyperlink" Target="https://www.pcbs.gov.ps/iso/02-RelatedDocs/Record-QF-04-01-AuditPlanSigned2020-cancel.pdf" TargetMode="External"/><Relationship Id="rId22" Type="http://schemas.openxmlformats.org/officeDocument/2006/relationships/hyperlink" Target="https://www.pcbs.gov.ps/iso/01-Procedures/QP-35-TempEmplFile.docx" TargetMode="External"/><Relationship Id="rId27" Type="http://schemas.openxmlformats.org/officeDocument/2006/relationships/hyperlink" Target="https://www.pcbs.gov.ps/iso/02-RelatedDocs/Cancelled-circular2010-06-14-b.pdf" TargetMode="External"/><Relationship Id="rId43" Type="http://schemas.openxmlformats.org/officeDocument/2006/relationships/hyperlink" Target="https://www.pcbs.gov.ps/iso/02-RelatedDocs/Circular-2018-02-05.pdf" TargetMode="External"/><Relationship Id="rId48" Type="http://schemas.openxmlformats.org/officeDocument/2006/relationships/hyperlink" Target="https://www.pcbs.gov.ps/iso/02-RelatedDocs/QF-04-03-InternalAuditReport.docx" TargetMode="External"/><Relationship Id="rId64" Type="http://schemas.openxmlformats.org/officeDocument/2006/relationships/hyperlink" Target="https://www.pcbs.gov.ps/iso/02-RelatedDocs/QF-16-10-TechConfDesForm.docx" TargetMode="External"/><Relationship Id="rId69" Type="http://schemas.openxmlformats.org/officeDocument/2006/relationships/hyperlink" Target="https://www.pcbs.gov.ps/iso/02-RelatedDocs/QF-16-16-DocumentationProjs.docx" TargetMode="External"/><Relationship Id="rId113" Type="http://schemas.openxmlformats.org/officeDocument/2006/relationships/hyperlink" Target="https://www.pcbs.gov.ps/iso/02-RelatedDocs/WI-27-03-ProgServReqWi.docx" TargetMode="External"/><Relationship Id="rId118" Type="http://schemas.openxmlformats.org/officeDocument/2006/relationships/hyperlink" Target="https://www.pcbs.gov.ps/iso/02-RelatedDocs/x-2009-02-08-Bull-01-Ar-.pdf" TargetMode="External"/><Relationship Id="rId134" Type="http://schemas.openxmlformats.org/officeDocument/2006/relationships/hyperlink" Target="https://www.pcbs.gov.ps/iso/02-RelatedDocs/ISO-MainFile.xlsx" TargetMode="External"/><Relationship Id="rId139" Type="http://schemas.openxmlformats.org/officeDocument/2006/relationships/hyperlink" Target="https://www.pcbs.gov.ps/iso/02-RelatedDocs/ISO-MainFile.xlsx" TargetMode="External"/><Relationship Id="rId80" Type="http://schemas.openxmlformats.org/officeDocument/2006/relationships/hyperlink" Target="https://www.pcbs.gov.ps/iso/02-RelatedDocs/QF-29-06-ADP-Approval.docx" TargetMode="External"/><Relationship Id="rId85" Type="http://schemas.openxmlformats.org/officeDocument/2006/relationships/hyperlink" Target="https://www.pcbs.gov.ps/iso/02-RelatedDocs/Record-QF-04-01-AuditPlanSigned2012-Mod.pdf" TargetMode="External"/><Relationship Id="rId150" Type="http://schemas.openxmlformats.org/officeDocument/2006/relationships/drawing" Target="../drawings/drawing1.xml"/><Relationship Id="rId3" Type="http://schemas.openxmlformats.org/officeDocument/2006/relationships/hyperlink" Target="https://www.pcbs.gov.ps/iso/01-Procedures/QP-05-DocDevPr.docx" TargetMode="External"/><Relationship Id="rId12" Type="http://schemas.openxmlformats.org/officeDocument/2006/relationships/hyperlink" Target="https://www.pcbs.gov.ps/iso/01-Procedures/QP-19-AnnuPerfAppraisal.docx" TargetMode="External"/><Relationship Id="rId17" Type="http://schemas.openxmlformats.org/officeDocument/2006/relationships/hyperlink" Target="https://www.pcbs.gov.ps/iso/01-Procedures/QP-29-InternetPr.docx" TargetMode="External"/><Relationship Id="rId25" Type="http://schemas.openxmlformats.org/officeDocument/2006/relationships/hyperlink" Target="https://www.pcbs.gov.ps/iso/02-RelatedDocs/2011-01-Survel1Prep-Pres.pdf" TargetMode="External"/><Relationship Id="rId33" Type="http://schemas.openxmlformats.org/officeDocument/2006/relationships/hyperlink" Target="https://www.pcbs.gov.ps/iso/02-RelatedDocs/circular2010-07-08.pdf" TargetMode="External"/><Relationship Id="rId38" Type="http://schemas.openxmlformats.org/officeDocument/2006/relationships/hyperlink" Target="https://www.pcbs.gov.ps/iso/02-RelatedDocs/Circular-2011-11-23.pdf" TargetMode="External"/><Relationship Id="rId46" Type="http://schemas.openxmlformats.org/officeDocument/2006/relationships/hyperlink" Target="https://www.pcbs.gov.ps/iso/02-RelatedDocs/QC-En-Policy.pdf" TargetMode="External"/><Relationship Id="rId59" Type="http://schemas.openxmlformats.org/officeDocument/2006/relationships/hyperlink" Target="https://www.pcbs.gov.ps/iso/02-RelatedDocs/QF-14-01-AnnualNeedsList.docx" TargetMode="External"/><Relationship Id="rId67" Type="http://schemas.openxmlformats.org/officeDocument/2006/relationships/hyperlink" Target="https://www.pcbs.gov.ps/iso/02-RelatedDocs/QF-16-13-ReleasAudForm.docx" TargetMode="External"/><Relationship Id="rId103" Type="http://schemas.openxmlformats.org/officeDocument/2006/relationships/hyperlink" Target="https://www.pcbs.gov.ps/iso/02-RelatedDocs/WI-16-02-IntrvFieldWoerkerWi-mod.docx" TargetMode="External"/><Relationship Id="rId108" Type="http://schemas.openxmlformats.org/officeDocument/2006/relationships/hyperlink" Target="https://www.pcbs.gov.ps/iso/02-RelatedDocs/WI-16-10-GSBPM5-1.docx" TargetMode="External"/><Relationship Id="rId116" Type="http://schemas.openxmlformats.org/officeDocument/2006/relationships/hyperlink" Target="https://www.pcbs.gov.ps/iso/02-RelatedDocs/WI-34-01-Arch&amp;SafEmpl.docx" TargetMode="External"/><Relationship Id="rId124" Type="http://schemas.openxmlformats.org/officeDocument/2006/relationships/hyperlink" Target="https://www.pcbs.gov.ps/iso/02-RelatedDocs/y-2017-07-03-ISO-PCBS-Ar-.docx" TargetMode="External"/><Relationship Id="rId129" Type="http://schemas.openxmlformats.org/officeDocument/2006/relationships/hyperlink" Target="https://www.pcbs.gov.ps/iso/02-RelatedDocs/ISO-MainFile.xlsx" TargetMode="External"/><Relationship Id="rId137" Type="http://schemas.openxmlformats.org/officeDocument/2006/relationships/hyperlink" Target="https://www.pcbs.gov.ps/iso/01-Procedures/QP-36-TempEmplAssign.docx" TargetMode="External"/><Relationship Id="rId20" Type="http://schemas.openxmlformats.org/officeDocument/2006/relationships/hyperlink" Target="https://www.pcbs.gov.ps/iso/01-Procedures/QP-32-StorContPr.docx" TargetMode="External"/><Relationship Id="rId41" Type="http://schemas.openxmlformats.org/officeDocument/2006/relationships/hyperlink" Target="https://www.pcbs.gov.ps/iso/02-RelatedDocs/Circular-2013-08-22.pdf" TargetMode="External"/><Relationship Id="rId54" Type="http://schemas.openxmlformats.org/officeDocument/2006/relationships/hyperlink" Target="https://www.pcbs.gov.ps/iso/02-RelatedDocs/QF-12-06-TrainFolowupForm.docx" TargetMode="External"/><Relationship Id="rId62" Type="http://schemas.openxmlformats.org/officeDocument/2006/relationships/hyperlink" Target="https://www.pcbs.gov.ps/iso/02-RelatedDocs/QF-14-04-EnglishDataForm.docx" TargetMode="External"/><Relationship Id="rId70" Type="http://schemas.openxmlformats.org/officeDocument/2006/relationships/hyperlink" Target="https://www.pcbs.gov.ps/iso/02-RelatedDocs/QF-16-17-SamplDepServiceReq.docx" TargetMode="External"/><Relationship Id="rId75" Type="http://schemas.openxmlformats.org/officeDocument/2006/relationships/hyperlink" Target="https://www.pcbs.gov.ps/iso/02-RelatedDocs/QF-18-02-BaraItThema.docx" TargetMode="External"/><Relationship Id="rId83" Type="http://schemas.openxmlformats.org/officeDocument/2006/relationships/hyperlink" Target="https://www.pcbs.gov.ps/iso/02-RelatedDocs/QualityManual.pdf" TargetMode="External"/><Relationship Id="rId88" Type="http://schemas.openxmlformats.org/officeDocument/2006/relationships/hyperlink" Target="https://www.pcbs.gov.ps/iso/02-RelatedDocs/Record-QF-04-01-AuditPlanSigned2015.pdf" TargetMode="External"/><Relationship Id="rId91" Type="http://schemas.openxmlformats.org/officeDocument/2006/relationships/hyperlink" Target="https://www.pcbs.gov.ps/iso/02-RelatedDocs/Record-QF-04-01-AuditPlanSigned2018.pdf" TargetMode="External"/><Relationship Id="rId96" Type="http://schemas.openxmlformats.org/officeDocument/2006/relationships/hyperlink" Target="https://www.pcbs.gov.ps/iso/02-RelatedDocs/Record-QF-04-01-AuditPlanSigned2021.pdf" TargetMode="External"/><Relationship Id="rId111" Type="http://schemas.openxmlformats.org/officeDocument/2006/relationships/hyperlink" Target="https://www.pcbs.gov.ps/iso/02-RelatedDocs/WI-27-01-DesinProgCheckCompWi.docx" TargetMode="External"/><Relationship Id="rId132" Type="http://schemas.openxmlformats.org/officeDocument/2006/relationships/hyperlink" Target="https://www.pcbs.gov.ps/iso/02-RelatedDocs/ISO-MainFile.xlsx" TargetMode="External"/><Relationship Id="rId140" Type="http://schemas.openxmlformats.org/officeDocument/2006/relationships/hyperlink" Target="https://www.pcbs.gov.ps/iso/02-RelatedDocs/ISO-MainFile.xlsx" TargetMode="External"/><Relationship Id="rId145" Type="http://schemas.openxmlformats.org/officeDocument/2006/relationships/hyperlink" Target="https://www.pcbs.gov.ps/iso/02-RelatedDocs/ISO-MainFile.xlsx" TargetMode="External"/><Relationship Id="rId1" Type="http://schemas.openxmlformats.org/officeDocument/2006/relationships/hyperlink" Target="https://www.pcbs.gov.ps/iso/01-Procedures/QP-03-CorPrevPr.docx" TargetMode="External"/><Relationship Id="rId6" Type="http://schemas.openxmlformats.org/officeDocument/2006/relationships/hyperlink" Target="https://www.pcbs.gov.ps/iso/01-Procedures/QP-12-TrainingPr.docx" TargetMode="External"/><Relationship Id="rId15" Type="http://schemas.openxmlformats.org/officeDocument/2006/relationships/hyperlink" Target="https://www.pcbs.gov.ps/iso/01-Procedures/QP-26-CompMaintPr.docx" TargetMode="External"/><Relationship Id="rId23" Type="http://schemas.openxmlformats.org/officeDocument/2006/relationships/hyperlink" Target="https://www.pcbs.gov.ps/iso/02-RelatedDocs/01-CommPlan2010.pdf" TargetMode="External"/><Relationship Id="rId28" Type="http://schemas.openxmlformats.org/officeDocument/2006/relationships/hyperlink" Target="https://www.pcbs.gov.ps/iso/02-RelatedDocs/circular2010-03-02.pdf" TargetMode="External"/><Relationship Id="rId36" Type="http://schemas.openxmlformats.org/officeDocument/2006/relationships/hyperlink" Target="https://www.pcbs.gov.ps/iso/02-RelatedDocs/Circular-2011-09-29.pdf" TargetMode="External"/><Relationship Id="rId49" Type="http://schemas.openxmlformats.org/officeDocument/2006/relationships/hyperlink" Target="https://www.pcbs.gov.ps/iso/02-RelatedDocs/QF-05-04-ArrowDiagCodList.docx" TargetMode="External"/><Relationship Id="rId57" Type="http://schemas.openxmlformats.org/officeDocument/2006/relationships/hyperlink" Target="https://www.pcbs.gov.ps/iso/02-RelatedDocs/QF-12-15-EvTrainer.docx" TargetMode="External"/><Relationship Id="rId106" Type="http://schemas.openxmlformats.org/officeDocument/2006/relationships/hyperlink" Target="https://www.pcbs.gov.ps/iso/02-RelatedDocs/WI-16-08-DataProcInstr.docx" TargetMode="External"/><Relationship Id="rId114" Type="http://schemas.openxmlformats.org/officeDocument/2006/relationships/hyperlink" Target="https://www.pcbs.gov.ps/iso/02-RelatedDocs/WI-29-02-DataDesmWi.docx" TargetMode="External"/><Relationship Id="rId119" Type="http://schemas.openxmlformats.org/officeDocument/2006/relationships/hyperlink" Target="https://www.pcbs.gov.ps/iso/02-RelatedDocs/x-2009-03-26-Bull-02-Ar-.pdf" TargetMode="External"/><Relationship Id="rId127" Type="http://schemas.openxmlformats.org/officeDocument/2006/relationships/hyperlink" Target="https://www.pcbs.gov.ps/iso/02-RelatedDocs/ISO-MainFile.xlsx" TargetMode="External"/><Relationship Id="rId10" Type="http://schemas.openxmlformats.org/officeDocument/2006/relationships/hyperlink" Target="https://www.pcbs.gov.ps/iso/01-Procedures/QP-17-PermEmplAssign.docx" TargetMode="External"/><Relationship Id="rId31" Type="http://schemas.openxmlformats.org/officeDocument/2006/relationships/hyperlink" Target="https://www.pcbs.gov.ps/iso/02-RelatedDocs/circular2010-06-14-a.pdf" TargetMode="External"/><Relationship Id="rId44" Type="http://schemas.openxmlformats.org/officeDocument/2006/relationships/hyperlink" Target="https://www.pcbs.gov.ps/iso/02-RelatedDocs/ISO-MainFile.xlsx" TargetMode="External"/><Relationship Id="rId52" Type="http://schemas.openxmlformats.org/officeDocument/2006/relationships/hyperlink" Target="https://www.pcbs.gov.ps/iso/02-RelatedDocs/QF-12-01-TrainNeedsForm.docx" TargetMode="External"/><Relationship Id="rId60" Type="http://schemas.openxmlformats.org/officeDocument/2006/relationships/hyperlink" Target="https://www.pcbs.gov.ps/iso/02-RelatedDocs/QF-14-02-ServList.docx" TargetMode="External"/><Relationship Id="rId65" Type="http://schemas.openxmlformats.org/officeDocument/2006/relationships/hyperlink" Target="https://www.pcbs.gov.ps/iso/02-RelatedDocs/QF-16-11-MaterPrintForm.pdf" TargetMode="External"/><Relationship Id="rId73" Type="http://schemas.openxmlformats.org/officeDocument/2006/relationships/hyperlink" Target="https://www.pcbs.gov.ps/iso/02-RelatedDocs/QF-16-21-fieldworkVisitRep.docx" TargetMode="External"/><Relationship Id="rId78" Type="http://schemas.openxmlformats.org/officeDocument/2006/relationships/hyperlink" Target="https://www.pcbs.gov.ps/iso/02-RelatedDocs/QF-26-06-OutCompForm.docx" TargetMode="External"/><Relationship Id="rId81" Type="http://schemas.openxmlformats.org/officeDocument/2006/relationships/hyperlink" Target="https://www.pcbs.gov.ps/iso/02-RelatedDocs/QF-30-01-SupplReqForm.docx" TargetMode="External"/><Relationship Id="rId86" Type="http://schemas.openxmlformats.org/officeDocument/2006/relationships/hyperlink" Target="https://www.pcbs.gov.ps/iso/02-RelatedDocs/Record-QF-04-01-AuditPlanSigned2013.pdf" TargetMode="External"/><Relationship Id="rId94" Type="http://schemas.openxmlformats.org/officeDocument/2006/relationships/hyperlink" Target="https://www.pcbs.gov.ps/iso/02-RelatedDocs/Record-QF-04-01-AuditPlanSigned2020.pdf" TargetMode="External"/><Relationship Id="rId99" Type="http://schemas.openxmlformats.org/officeDocument/2006/relationships/hyperlink" Target="https://www.pcbs.gov.ps/iso/02-RelatedDocs/WI-13-01-GuideCouncilsAndComms.pdf" TargetMode="External"/><Relationship Id="rId101" Type="http://schemas.openxmlformats.org/officeDocument/2006/relationships/hyperlink" Target="https://www.pcbs.gov.ps/iso/02-RelatedDocs/WI-14-01-GoodPractWi.docx" TargetMode="External"/><Relationship Id="rId122" Type="http://schemas.openxmlformats.org/officeDocument/2006/relationships/hyperlink" Target="https://www.pcbs.gov.ps/iso/02-RelatedDocs/y-2012-05-30-ISO-Paper-En-.docx" TargetMode="External"/><Relationship Id="rId130" Type="http://schemas.openxmlformats.org/officeDocument/2006/relationships/hyperlink" Target="https://www.pcbs.gov.ps/iso/02-RelatedDocs/ISO-MainFile.xlsx" TargetMode="External"/><Relationship Id="rId135" Type="http://schemas.openxmlformats.org/officeDocument/2006/relationships/hyperlink" Target="https://www.pcbs.gov.ps/iso/02-RelatedDocs/ISO-MainFile.xlsx" TargetMode="External"/><Relationship Id="rId143" Type="http://schemas.openxmlformats.org/officeDocument/2006/relationships/hyperlink" Target="https://www.pcbs.gov.ps/iso/02-RelatedDocs/QF-16-27-FieldworkVisitCancel.docx" TargetMode="External"/><Relationship Id="rId148" Type="http://schemas.openxmlformats.org/officeDocument/2006/relationships/hyperlink" Target="https://www.pcbs.gov.ps/iso/02-RelatedDocs/Record-QF-04-01-AuditPlanSigned2011-B-Mod.pdf" TargetMode="External"/><Relationship Id="rId4" Type="http://schemas.openxmlformats.org/officeDocument/2006/relationships/hyperlink" Target="https://www.pcbs.gov.ps/iso/01-Procedures/QP-06-AnnualPlanPr.docx" TargetMode="External"/><Relationship Id="rId9" Type="http://schemas.openxmlformats.org/officeDocument/2006/relationships/hyperlink" Target="https://www.pcbs.gov.ps/iso/01-Procedures/QP-16-StaticalSurvey.docx" TargetMode="External"/><Relationship Id="rId13" Type="http://schemas.openxmlformats.org/officeDocument/2006/relationships/hyperlink" Target="https://www.pcbs.gov.ps/iso/01-Procedures/QP-21-TechnComms.docx" TargetMode="External"/><Relationship Id="rId18" Type="http://schemas.openxmlformats.org/officeDocument/2006/relationships/hyperlink" Target="https://www.pcbs.gov.ps/iso/01-Procedures/QP-30-PurchContPr.docx" TargetMode="External"/><Relationship Id="rId39" Type="http://schemas.openxmlformats.org/officeDocument/2006/relationships/hyperlink" Target="https://www.pcbs.gov.ps/iso/02-RelatedDocs/Circular-2012-03-19.pdf" TargetMode="External"/><Relationship Id="rId109" Type="http://schemas.openxmlformats.org/officeDocument/2006/relationships/hyperlink" Target="https://www.pcbs.gov.ps/iso/02-RelatedDocs/WI-17-09-GuideForNewEmp.docx" TargetMode="External"/><Relationship Id="rId34" Type="http://schemas.openxmlformats.org/officeDocument/2006/relationships/hyperlink" Target="https://www.pcbs.gov.ps/iso/02-RelatedDocs/Circular2010-07-22.pdf" TargetMode="External"/><Relationship Id="rId50" Type="http://schemas.openxmlformats.org/officeDocument/2006/relationships/hyperlink" Target="https://www.pcbs.gov.ps/iso/02-RelatedDocs/QF-06-01-TrendsAndActiv.docx" TargetMode="External"/><Relationship Id="rId55" Type="http://schemas.openxmlformats.org/officeDocument/2006/relationships/hyperlink" Target="https://www.pcbs.gov.ps/iso/02-RelatedDocs/QF-12-11-NomintateTrainActi.docx" TargetMode="External"/><Relationship Id="rId76" Type="http://schemas.openxmlformats.org/officeDocument/2006/relationships/hyperlink" Target="https://www.pcbs.gov.ps/iso/02-RelatedDocs/QF-18-03-KhilowTaraf.pdf" TargetMode="External"/><Relationship Id="rId97" Type="http://schemas.openxmlformats.org/officeDocument/2006/relationships/hyperlink" Target="https://www.pcbs.gov.ps/iso/02-RelatedDocs/Record-QF-04-01-AuditPlanSigned2022.pdf" TargetMode="External"/><Relationship Id="rId104" Type="http://schemas.openxmlformats.org/officeDocument/2006/relationships/hyperlink" Target="https://www.pcbs.gov.ps/iso/02-RelatedDocs/WI-16-03-FildSupervWi-mod.docx" TargetMode="External"/><Relationship Id="rId120" Type="http://schemas.openxmlformats.org/officeDocument/2006/relationships/hyperlink" Target="https://www.pcbs.gov.ps/iso/02-RelatedDocs/x-2010-06-30-Bull-01-Ar-.pdf" TargetMode="External"/><Relationship Id="rId125" Type="http://schemas.openxmlformats.org/officeDocument/2006/relationships/hyperlink" Target="https://www.pcbs.gov.ps/iso/02-RelatedDocs/y-2021-06-99-PCBS-ISO-Ar.pdf" TargetMode="External"/><Relationship Id="rId141" Type="http://schemas.openxmlformats.org/officeDocument/2006/relationships/hyperlink" Target="https://www.pcbs.gov.ps/iso/02-RelatedDocs/QF-16-25-FieldworkVisitRequest.docx" TargetMode="External"/><Relationship Id="rId146" Type="http://schemas.openxmlformats.org/officeDocument/2006/relationships/hyperlink" Target="https://www.pcbs.gov.ps/iso/02-RelatedDocs/Record-QF-04-01-AuditPlanSigned2010.pdf" TargetMode="External"/><Relationship Id="rId7" Type="http://schemas.openxmlformats.org/officeDocument/2006/relationships/hyperlink" Target="https://www.pcbs.gov.ps/iso/01-Procedures/QP-13-AdminComms.docx" TargetMode="External"/><Relationship Id="rId71" Type="http://schemas.openxmlformats.org/officeDocument/2006/relationships/hyperlink" Target="https://www.pcbs.gov.ps/iso/02-RelatedDocs/QF-16-18-SecStandards.docx" TargetMode="External"/><Relationship Id="rId92" Type="http://schemas.openxmlformats.org/officeDocument/2006/relationships/hyperlink" Target="https://www.pcbs.gov.ps/iso/02-RelatedDocs/Record-QF-04-01-AuditPlanSigned2019.pdf" TargetMode="External"/><Relationship Id="rId2" Type="http://schemas.openxmlformats.org/officeDocument/2006/relationships/hyperlink" Target="https://www.pcbs.gov.ps/iso/01-Procedures/QP-04-InternalAuditPr.docx" TargetMode="External"/><Relationship Id="rId29" Type="http://schemas.openxmlformats.org/officeDocument/2006/relationships/hyperlink" Target="https://www.pcbs.gov.ps/iso/02-RelatedDocs/circular2010-04-25.pdf" TargetMode="External"/><Relationship Id="rId24" Type="http://schemas.openxmlformats.org/officeDocument/2006/relationships/hyperlink" Target="https://www.pcbs.gov.ps/iso/02-RelatedDocs/02-CommPlan2010-Modified.pdf" TargetMode="External"/><Relationship Id="rId40" Type="http://schemas.openxmlformats.org/officeDocument/2006/relationships/hyperlink" Target="https://www.pcbs.gov.ps/iso/02-RelatedDocs/Circular-2012-03-29.pdf" TargetMode="External"/><Relationship Id="rId45" Type="http://schemas.openxmlformats.org/officeDocument/2006/relationships/hyperlink" Target="https://www.pcbs.gov.ps/iso/02-RelatedDocs/QC-Ar-Policy.pdf" TargetMode="External"/><Relationship Id="rId66" Type="http://schemas.openxmlformats.org/officeDocument/2006/relationships/hyperlink" Target="https://www.pcbs.gov.ps/iso/02-RelatedDocs/QF-16-12-ReleasForm.docx" TargetMode="External"/><Relationship Id="rId87" Type="http://schemas.openxmlformats.org/officeDocument/2006/relationships/hyperlink" Target="https://www.pcbs.gov.ps/iso/02-RelatedDocs/Record-QF-04-01-AuditPlanSigned2014.pdf" TargetMode="External"/><Relationship Id="rId110" Type="http://schemas.openxmlformats.org/officeDocument/2006/relationships/hyperlink" Target="https://www.pcbs.gov.ps/iso/02-RelatedDocs/WI-26-01-NewCompPrepWi.docx" TargetMode="External"/><Relationship Id="rId115" Type="http://schemas.openxmlformats.org/officeDocument/2006/relationships/hyperlink" Target="https://www.pcbs.gov.ps/iso/02-RelatedDocs/WI-32-01-MatClassifStorWi.docx" TargetMode="External"/><Relationship Id="rId131" Type="http://schemas.openxmlformats.org/officeDocument/2006/relationships/hyperlink" Target="https://www.pcbs.gov.ps/iso/02-RelatedDocs/ISO-MainFile.xlsx" TargetMode="External"/><Relationship Id="rId136" Type="http://schemas.openxmlformats.org/officeDocument/2006/relationships/hyperlink" Target="https://www.pcbs.gov.ps/iso/02-RelatedDocs/Record-QF-04-01-AuditPlanSigned2022-cancel.pdf" TargetMode="External"/><Relationship Id="rId61" Type="http://schemas.openxmlformats.org/officeDocument/2006/relationships/hyperlink" Target="https://www.pcbs.gov.ps/iso/02-RelatedDocs/QF-14-03-ArabicDataForm.docx" TargetMode="External"/><Relationship Id="rId82" Type="http://schemas.openxmlformats.org/officeDocument/2006/relationships/hyperlink" Target="https://www.pcbs.gov.ps/iso/02-RelatedDocs/QF-31-01-SuppQualForm.docx" TargetMode="External"/><Relationship Id="rId19" Type="http://schemas.openxmlformats.org/officeDocument/2006/relationships/hyperlink" Target="https://www.pcbs.gov.ps/iso/01-Procedures/QP-31-QualApprSuppPr.docx" TargetMode="External"/><Relationship Id="rId14" Type="http://schemas.openxmlformats.org/officeDocument/2006/relationships/hyperlink" Target="https://www.pcbs.gov.ps/iso/01-Procedures/QP-22-AdminRecoedsSurvPr.docx" TargetMode="External"/><Relationship Id="rId30" Type="http://schemas.openxmlformats.org/officeDocument/2006/relationships/hyperlink" Target="https://www.pcbs.gov.ps/iso/02-RelatedDocs/Circular2010-05-23.pdf" TargetMode="External"/><Relationship Id="rId35" Type="http://schemas.openxmlformats.org/officeDocument/2006/relationships/hyperlink" Target="https://www.pcbs.gov.ps/iso/02-RelatedDocs/Circular2010-07-27.pdf" TargetMode="External"/><Relationship Id="rId56" Type="http://schemas.openxmlformats.org/officeDocument/2006/relationships/hyperlink" Target="https://www.pcbs.gov.ps/iso/02-RelatedDocs/QF-12-14-EvTrainee.docx" TargetMode="External"/><Relationship Id="rId77" Type="http://schemas.openxmlformats.org/officeDocument/2006/relationships/hyperlink" Target="https://www.pcbs.gov.ps/iso/02-RelatedDocs/QF-22-01-DeliverAdmRec.docx" TargetMode="External"/><Relationship Id="rId100" Type="http://schemas.openxmlformats.org/officeDocument/2006/relationships/hyperlink" Target="https://www.pcbs.gov.ps/iso/02-RelatedDocs/WI-13-02-GuideMeetings.docx" TargetMode="External"/><Relationship Id="rId105" Type="http://schemas.openxmlformats.org/officeDocument/2006/relationships/hyperlink" Target="https://www.pcbs.gov.ps/iso/02-RelatedDocs/WI-16-07-PubGuide.pdf" TargetMode="External"/><Relationship Id="rId126" Type="http://schemas.openxmlformats.org/officeDocument/2006/relationships/hyperlink" Target="https://www.pcbs.gov.ps/iso/02-RelatedDocs/ISO-MainFile.xlsx" TargetMode="External"/><Relationship Id="rId147" Type="http://schemas.openxmlformats.org/officeDocument/2006/relationships/hyperlink" Target="https://www.pcbs.gov.ps/iso/02-RelatedDocs/Record-QF-04-01-AuditPlanSigned2011-A-Invalid.pdf" TargetMode="External"/><Relationship Id="rId8" Type="http://schemas.openxmlformats.org/officeDocument/2006/relationships/hyperlink" Target="https://www.pcbs.gov.ps/iso/01-Procedures/QP-14-UsersServPr.docx" TargetMode="External"/><Relationship Id="rId51" Type="http://schemas.openxmlformats.org/officeDocument/2006/relationships/hyperlink" Target="https://www.pcbs.gov.ps/iso/02-RelatedDocs/QF-08-01-QualGoalForm-All-Approved.pdf" TargetMode="External"/><Relationship Id="rId72" Type="http://schemas.openxmlformats.org/officeDocument/2006/relationships/hyperlink" Target="https://www.pcbs.gov.ps/iso/02-RelatedDocs/QF-16-19-ProjTicket.docx" TargetMode="External"/><Relationship Id="rId93" Type="http://schemas.openxmlformats.org/officeDocument/2006/relationships/hyperlink" Target="https://www.pcbs.gov.ps/iso/02-RelatedDocs/Record-QF-04-01-AuditPlanSigned2019-Mod.pdf" TargetMode="External"/><Relationship Id="rId98" Type="http://schemas.openxmlformats.org/officeDocument/2006/relationships/hyperlink" Target="https://www.pcbs.gov.ps/iso/02-RelatedDocs/WI-06-01-Guide-AnnualPlan.docx" TargetMode="External"/><Relationship Id="rId121" Type="http://schemas.openxmlformats.org/officeDocument/2006/relationships/hyperlink" Target="https://www.pcbs.gov.ps/iso/02-RelatedDocs/x-2014-04-22-Bull-01-Ar-.pdf" TargetMode="External"/><Relationship Id="rId142" Type="http://schemas.openxmlformats.org/officeDocument/2006/relationships/hyperlink" Target="https://www.pcbs.gov.ps/iso/02-RelatedDocs/QF-16-26-FieldworkVisitProgram.doc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pcbs.gov.ps/iso/01-Procedures/QP-14-UsersServPr.docx" TargetMode="External"/><Relationship Id="rId13" Type="http://schemas.openxmlformats.org/officeDocument/2006/relationships/hyperlink" Target="https://www.pcbs.gov.ps/iso/01-Procedures/QP-21-TechnComms.docx" TargetMode="External"/><Relationship Id="rId18" Type="http://schemas.openxmlformats.org/officeDocument/2006/relationships/hyperlink" Target="https://www.pcbs.gov.ps/iso/01-Procedures/QP-30-PurchContPr.docx" TargetMode="External"/><Relationship Id="rId26" Type="http://schemas.openxmlformats.org/officeDocument/2006/relationships/vmlDrawing" Target="../drawings/vmlDrawing1.vml"/><Relationship Id="rId3" Type="http://schemas.openxmlformats.org/officeDocument/2006/relationships/hyperlink" Target="https://www.pcbs.gov.ps/iso/01-Procedures/QP-05-DocDevPr.docx" TargetMode="External"/><Relationship Id="rId21" Type="http://schemas.openxmlformats.org/officeDocument/2006/relationships/hyperlink" Target="https://www.pcbs.gov.ps/iso/01-Procedures/QP-34-PermEmplFile.docx" TargetMode="External"/><Relationship Id="rId7" Type="http://schemas.openxmlformats.org/officeDocument/2006/relationships/hyperlink" Target="https://www.pcbs.gov.ps/iso/01-Procedures/QP-13-AdminComms.docx" TargetMode="External"/><Relationship Id="rId12" Type="http://schemas.openxmlformats.org/officeDocument/2006/relationships/hyperlink" Target="https://www.pcbs.gov.ps/iso/01-Procedures/QP-19-AnnuPerfAppraisal.docx" TargetMode="External"/><Relationship Id="rId17" Type="http://schemas.openxmlformats.org/officeDocument/2006/relationships/hyperlink" Target="https://www.pcbs.gov.ps/iso/01-Procedures/QP-29-InternetPr.docx" TargetMode="External"/><Relationship Id="rId25" Type="http://schemas.openxmlformats.org/officeDocument/2006/relationships/drawing" Target="../drawings/drawing5.xml"/><Relationship Id="rId2" Type="http://schemas.openxmlformats.org/officeDocument/2006/relationships/hyperlink" Target="https://www.pcbs.gov.ps/iso/01-Procedures/QP-04-InternalAuditPr.docx" TargetMode="External"/><Relationship Id="rId16" Type="http://schemas.openxmlformats.org/officeDocument/2006/relationships/hyperlink" Target="https://www.pcbs.gov.ps/iso/01-Procedures/QP-27-ProgDevelopPr.docx" TargetMode="External"/><Relationship Id="rId20" Type="http://schemas.openxmlformats.org/officeDocument/2006/relationships/hyperlink" Target="https://www.pcbs.gov.ps/iso/01-Procedures/QP-32-StorContPr.docx" TargetMode="External"/><Relationship Id="rId1" Type="http://schemas.openxmlformats.org/officeDocument/2006/relationships/hyperlink" Target="https://www.pcbs.gov.ps/iso/01-Procedures/QP-03-CorPrevPr.docx" TargetMode="External"/><Relationship Id="rId6" Type="http://schemas.openxmlformats.org/officeDocument/2006/relationships/hyperlink" Target="https://www.pcbs.gov.ps/iso/01-Procedures/QP-12-TrainingPr.docx" TargetMode="External"/><Relationship Id="rId11" Type="http://schemas.openxmlformats.org/officeDocument/2006/relationships/hyperlink" Target="https://www.pcbs.gov.ps/iso/01-Procedures/QP-18-EmployeeResignation.docx" TargetMode="External"/><Relationship Id="rId24" Type="http://schemas.openxmlformats.org/officeDocument/2006/relationships/printerSettings" Target="../printerSettings/printerSettings6.bin"/><Relationship Id="rId5" Type="http://schemas.openxmlformats.org/officeDocument/2006/relationships/hyperlink" Target="https://www.pcbs.gov.ps/iso/01-Procedures/QP-08-QuaGoalsRealPr.docx" TargetMode="External"/><Relationship Id="rId15" Type="http://schemas.openxmlformats.org/officeDocument/2006/relationships/hyperlink" Target="https://www.pcbs.gov.ps/iso/01-Procedures/QP-26-CompMaintPr.docx" TargetMode="External"/><Relationship Id="rId23" Type="http://schemas.openxmlformats.org/officeDocument/2006/relationships/hyperlink" Target="https://www.pcbs.gov.ps/iso/01-Procedures/QP-36-TempEmplAssign.docx" TargetMode="External"/><Relationship Id="rId10" Type="http://schemas.openxmlformats.org/officeDocument/2006/relationships/hyperlink" Target="https://www.pcbs.gov.ps/iso/01-Procedures/QP-17-PermEmplAssign.docx" TargetMode="External"/><Relationship Id="rId19" Type="http://schemas.openxmlformats.org/officeDocument/2006/relationships/hyperlink" Target="https://www.pcbs.gov.ps/iso/01-Procedures/QP-31-QualApprSuppPr.docx" TargetMode="External"/><Relationship Id="rId4" Type="http://schemas.openxmlformats.org/officeDocument/2006/relationships/hyperlink" Target="https://www.pcbs.gov.ps/iso/01-Procedures/QP-06-AnnualPlanPr.docx" TargetMode="External"/><Relationship Id="rId9" Type="http://schemas.openxmlformats.org/officeDocument/2006/relationships/hyperlink" Target="https://www.pcbs.gov.ps/iso/01-Procedures/QP-16-StaticalSurvey.docx" TargetMode="External"/><Relationship Id="rId14" Type="http://schemas.openxmlformats.org/officeDocument/2006/relationships/hyperlink" Target="https://www.pcbs.gov.ps/iso/01-Procedures/QP-22-AdminRecoedsSurvPr.docx" TargetMode="External"/><Relationship Id="rId22" Type="http://schemas.openxmlformats.org/officeDocument/2006/relationships/hyperlink" Target="https://www.pcbs.gov.ps/iso/01-Procedures/QP-35-TempEmplFile.docx" TargetMode="External"/><Relationship Id="rId27"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3" Type="http://schemas.openxmlformats.org/officeDocument/2006/relationships/hyperlink" Target="https://www.pcbs.gov.ps/iso/02-RelatedDocs/QF-06-01-TrendsAndActiv.docx" TargetMode="External"/><Relationship Id="rId18" Type="http://schemas.openxmlformats.org/officeDocument/2006/relationships/hyperlink" Target="https://www.pcbs.gov.ps/iso/02-RelatedDocs/QF-12-11-NomintateTrainActi.docx" TargetMode="External"/><Relationship Id="rId26" Type="http://schemas.openxmlformats.org/officeDocument/2006/relationships/hyperlink" Target="https://www.pcbs.gov.ps/iso/02-RelatedDocs/QF-14-04-EnglishDataForm.docx" TargetMode="External"/><Relationship Id="rId39" Type="http://schemas.openxmlformats.org/officeDocument/2006/relationships/hyperlink" Target="https://www.pcbs.gov.ps/iso/02-RelatedDocs/ISO-MainFile.xlsx" TargetMode="External"/><Relationship Id="rId21" Type="http://schemas.openxmlformats.org/officeDocument/2006/relationships/hyperlink" Target="https://www.pcbs.gov.ps/iso/02-RelatedDocs/QF-13-01-AdminCommFinalReport.docx" TargetMode="External"/><Relationship Id="rId34" Type="http://schemas.openxmlformats.org/officeDocument/2006/relationships/hyperlink" Target="https://www.pcbs.gov.ps/iso/02-RelatedDocs/QF-16-16-DocumentationProjs.docx" TargetMode="External"/><Relationship Id="rId42" Type="http://schemas.openxmlformats.org/officeDocument/2006/relationships/hyperlink" Target="https://www.pcbs.gov.ps/iso/02-RelatedDocs/QF-18-03-KhilowTaraf.pdf" TargetMode="External"/><Relationship Id="rId47" Type="http://schemas.openxmlformats.org/officeDocument/2006/relationships/hyperlink" Target="https://www.pcbs.gov.ps/iso/02-RelatedDocs/QF-30-01-SupplReqForm.docx" TargetMode="External"/><Relationship Id="rId50" Type="http://schemas.openxmlformats.org/officeDocument/2006/relationships/hyperlink" Target="https://www.pcbs.gov.ps/iso/02-RelatedDocs/ISO-MainFile.xlsx" TargetMode="External"/><Relationship Id="rId55" Type="http://schemas.openxmlformats.org/officeDocument/2006/relationships/hyperlink" Target="https://www.pcbs.gov.ps/iso/02-RelatedDocs/WI-16-01-TechCommsSystem-mod.docx" TargetMode="External"/><Relationship Id="rId63" Type="http://schemas.openxmlformats.org/officeDocument/2006/relationships/hyperlink" Target="https://www.pcbs.gov.ps/iso/02-RelatedDocs/WI-26-01-NewCompPrepWi.docx" TargetMode="External"/><Relationship Id="rId68" Type="http://schemas.openxmlformats.org/officeDocument/2006/relationships/hyperlink" Target="https://www.pcbs.gov.ps/iso/02-RelatedDocs/WI-32-01-MatClassifStorWi.docx" TargetMode="External"/><Relationship Id="rId76" Type="http://schemas.openxmlformats.org/officeDocument/2006/relationships/hyperlink" Target="https://www.pcbs.gov.ps/iso/02-RelatedDocs/ISO-MainFile.xlsx" TargetMode="External"/><Relationship Id="rId7" Type="http://schemas.openxmlformats.org/officeDocument/2006/relationships/hyperlink" Target="https://www.pcbs.gov.ps/iso/02-RelatedDocs/QF-04-03-InternalAuditReport.docx" TargetMode="External"/><Relationship Id="rId71" Type="http://schemas.openxmlformats.org/officeDocument/2006/relationships/hyperlink" Target="https://www.pcbs.gov.ps/iso/02-RelatedDocs/WI-32-02-StorageInst.docx" TargetMode="External"/><Relationship Id="rId2" Type="http://schemas.openxmlformats.org/officeDocument/2006/relationships/hyperlink" Target="https://www.pcbs.gov.ps/iso/02-RelatedDocs/QC-En-Policy.pdf" TargetMode="External"/><Relationship Id="rId16" Type="http://schemas.openxmlformats.org/officeDocument/2006/relationships/hyperlink" Target="https://www.pcbs.gov.ps/iso/02-RelatedDocs/QF-12-02-TorTrainCond.docx" TargetMode="External"/><Relationship Id="rId29" Type="http://schemas.openxmlformats.org/officeDocument/2006/relationships/hyperlink" Target="https://www.pcbs.gov.ps/iso/02-RelatedDocs/QF-16-10-TechConfDesForm.docx" TargetMode="External"/><Relationship Id="rId11" Type="http://schemas.openxmlformats.org/officeDocument/2006/relationships/hyperlink" Target="https://www.pcbs.gov.ps/iso/02-RelatedDocs/ISO-MainFile.xlsx" TargetMode="External"/><Relationship Id="rId24" Type="http://schemas.openxmlformats.org/officeDocument/2006/relationships/hyperlink" Target="https://www.pcbs.gov.ps/iso/02-RelatedDocs/QF-14-02-ServList.docx" TargetMode="External"/><Relationship Id="rId32" Type="http://schemas.openxmlformats.org/officeDocument/2006/relationships/hyperlink" Target="https://www.pcbs.gov.ps/iso/02-RelatedDocs/QF-16-13-ReleasAudForm.docx" TargetMode="External"/><Relationship Id="rId37" Type="http://schemas.openxmlformats.org/officeDocument/2006/relationships/hyperlink" Target="https://www.pcbs.gov.ps/iso/02-RelatedDocs/QF-16-19-ProjTicket.docx" TargetMode="External"/><Relationship Id="rId40" Type="http://schemas.openxmlformats.org/officeDocument/2006/relationships/hyperlink" Target="https://www.pcbs.gov.ps/iso/02-RelatedDocs/QF-18-01-ResignationRequest-mod.docx" TargetMode="External"/><Relationship Id="rId45" Type="http://schemas.openxmlformats.org/officeDocument/2006/relationships/hyperlink" Target="https://www.pcbs.gov.ps/iso/02-RelatedDocs/QF-29-05.docx" TargetMode="External"/><Relationship Id="rId53" Type="http://schemas.openxmlformats.org/officeDocument/2006/relationships/hyperlink" Target="https://www.pcbs.gov.ps/iso/02-RelatedDocs/WI-13-02-GuideMeetings.docx" TargetMode="External"/><Relationship Id="rId58" Type="http://schemas.openxmlformats.org/officeDocument/2006/relationships/hyperlink" Target="https://www.pcbs.gov.ps/iso/02-RelatedDocs/WI-16-07-PubGuide.pdf" TargetMode="External"/><Relationship Id="rId66" Type="http://schemas.openxmlformats.org/officeDocument/2006/relationships/hyperlink" Target="https://www.pcbs.gov.ps/iso/02-RelatedDocs/WI-27-03-ProgServReqWi.docx" TargetMode="External"/><Relationship Id="rId74" Type="http://schemas.openxmlformats.org/officeDocument/2006/relationships/hyperlink" Target="https://www.pcbs.gov.ps/iso/02-RelatedDocs/QF-16-26-FieldworkVisitProgram.docx" TargetMode="External"/><Relationship Id="rId79" Type="http://schemas.openxmlformats.org/officeDocument/2006/relationships/drawing" Target="../drawings/drawing6.xml"/><Relationship Id="rId5" Type="http://schemas.openxmlformats.org/officeDocument/2006/relationships/hyperlink" Target="https://www.pcbs.gov.ps/iso/02-RelatedDocs/ISO-MainFile.xlsx" TargetMode="External"/><Relationship Id="rId61" Type="http://schemas.openxmlformats.org/officeDocument/2006/relationships/hyperlink" Target="https://www.pcbs.gov.ps/iso/02-RelatedDocs/WI-16-10-GSBPM5-1.docx" TargetMode="External"/><Relationship Id="rId10" Type="http://schemas.openxmlformats.org/officeDocument/2006/relationships/hyperlink" Target="https://www.pcbs.gov.ps/iso/02-RelatedDocs/ISO-MainFile.xlsx" TargetMode="External"/><Relationship Id="rId19" Type="http://schemas.openxmlformats.org/officeDocument/2006/relationships/hyperlink" Target="https://www.pcbs.gov.ps/iso/02-RelatedDocs/QF-12-14-EvTrainee.docx" TargetMode="External"/><Relationship Id="rId31" Type="http://schemas.openxmlformats.org/officeDocument/2006/relationships/hyperlink" Target="https://www.pcbs.gov.ps/iso/02-RelatedDocs/QF-16-12-ReleasForm.docx" TargetMode="External"/><Relationship Id="rId44" Type="http://schemas.openxmlformats.org/officeDocument/2006/relationships/hyperlink" Target="https://www.pcbs.gov.ps/iso/02-RelatedDocs/QF-26-06-OutCompForm.docx" TargetMode="External"/><Relationship Id="rId52" Type="http://schemas.openxmlformats.org/officeDocument/2006/relationships/hyperlink" Target="https://www.pcbs.gov.ps/iso/02-RelatedDocs/WI-13-01-GuideCouncilsAndComms.pdf" TargetMode="External"/><Relationship Id="rId60" Type="http://schemas.openxmlformats.org/officeDocument/2006/relationships/hyperlink" Target="https://www.pcbs.gov.ps/iso/02-RelatedDocs/WI-16-09-GuidenceFieldVisit.docx" TargetMode="External"/><Relationship Id="rId65" Type="http://schemas.openxmlformats.org/officeDocument/2006/relationships/hyperlink" Target="https://www.pcbs.gov.ps/iso/02-RelatedDocs/WI-27-02-CompProgTrainWi.docx" TargetMode="External"/><Relationship Id="rId73" Type="http://schemas.openxmlformats.org/officeDocument/2006/relationships/hyperlink" Target="https://www.pcbs.gov.ps/iso/02-RelatedDocs/QF-16-25-FieldworkVisitRequest.docx" TargetMode="External"/><Relationship Id="rId78" Type="http://schemas.openxmlformats.org/officeDocument/2006/relationships/printerSettings" Target="../printerSettings/printerSettings7.bin"/><Relationship Id="rId4" Type="http://schemas.openxmlformats.org/officeDocument/2006/relationships/hyperlink" Target="https://www.pcbs.gov.ps/iso/02-RelatedDocs/QF-03-01-NonConformCase.docx" TargetMode="External"/><Relationship Id="rId9" Type="http://schemas.openxmlformats.org/officeDocument/2006/relationships/hyperlink" Target="https://www.pcbs.gov.ps/iso/02-RelatedDocs/QF-05-04-ArrowDiagCodList.docx" TargetMode="External"/><Relationship Id="rId14" Type="http://schemas.openxmlformats.org/officeDocument/2006/relationships/hyperlink" Target="https://www.pcbs.gov.ps/iso/02-RelatedDocs/ISO-MainFile.xlsx" TargetMode="External"/><Relationship Id="rId22" Type="http://schemas.openxmlformats.org/officeDocument/2006/relationships/hyperlink" Target="https://www.pcbs.gov.ps/iso/02-RelatedDocs/ISO-MainFile.xlsx" TargetMode="External"/><Relationship Id="rId27" Type="http://schemas.openxmlformats.org/officeDocument/2006/relationships/hyperlink" Target="https://www.pcbs.gov.ps/iso/02-RelatedDocs/QF-14-06-DataReqRecord.docx" TargetMode="External"/><Relationship Id="rId30" Type="http://schemas.openxmlformats.org/officeDocument/2006/relationships/hyperlink" Target="https://www.pcbs.gov.ps/iso/02-RelatedDocs/QF-16-11-MaterPrintForm.pdf" TargetMode="External"/><Relationship Id="rId35" Type="http://schemas.openxmlformats.org/officeDocument/2006/relationships/hyperlink" Target="https://www.pcbs.gov.ps/iso/02-RelatedDocs/QF-16-17-SamplDepServiceReq.docx" TargetMode="External"/><Relationship Id="rId43" Type="http://schemas.openxmlformats.org/officeDocument/2006/relationships/hyperlink" Target="https://www.pcbs.gov.ps/iso/02-RelatedDocs/QF-22-01-DeliverAdmRec.docx" TargetMode="External"/><Relationship Id="rId48" Type="http://schemas.openxmlformats.org/officeDocument/2006/relationships/hyperlink" Target="https://www.pcbs.gov.ps/iso/02-RelatedDocs/QF-31-01-SuppQualForm.docx" TargetMode="External"/><Relationship Id="rId56" Type="http://schemas.openxmlformats.org/officeDocument/2006/relationships/hyperlink" Target="https://www.pcbs.gov.ps/iso/02-RelatedDocs/WI-16-02-IntrvFieldWoerkerWi-mod.docx" TargetMode="External"/><Relationship Id="rId64" Type="http://schemas.openxmlformats.org/officeDocument/2006/relationships/hyperlink" Target="https://www.pcbs.gov.ps/iso/02-RelatedDocs/WI-27-01-DesinProgCheckCompWi.docx" TargetMode="External"/><Relationship Id="rId69" Type="http://schemas.openxmlformats.org/officeDocument/2006/relationships/hyperlink" Target="https://www.pcbs.gov.ps/iso/02-RelatedDocs/WI-34-01-Arch&amp;SafEmpl.docx" TargetMode="External"/><Relationship Id="rId77" Type="http://schemas.openxmlformats.org/officeDocument/2006/relationships/hyperlink" Target="https://www.pcbs.gov.ps/iso/02-RelatedDocs/ISO-MainFile.xlsx" TargetMode="External"/><Relationship Id="rId8" Type="http://schemas.openxmlformats.org/officeDocument/2006/relationships/hyperlink" Target="https://www.pcbs.gov.ps/iso/02-RelatedDocs/ISO-MainFile.xlsx" TargetMode="External"/><Relationship Id="rId51" Type="http://schemas.openxmlformats.org/officeDocument/2006/relationships/hyperlink" Target="https://www.pcbs.gov.ps/iso/02-RelatedDocs/WI-06-01-Guide-AnnualPlan.docx" TargetMode="External"/><Relationship Id="rId72" Type="http://schemas.openxmlformats.org/officeDocument/2006/relationships/hyperlink" Target="https://www.pcbs.gov.ps/iso/02-RelatedDocs/ISO-MainFile.xlsx" TargetMode="External"/><Relationship Id="rId3" Type="http://schemas.openxmlformats.org/officeDocument/2006/relationships/hyperlink" Target="https://www.pcbs.gov.ps/iso/02-RelatedDocs/QualityManual.pdf" TargetMode="External"/><Relationship Id="rId12" Type="http://schemas.openxmlformats.org/officeDocument/2006/relationships/hyperlink" Target="https://www.pcbs.gov.ps/iso/02-RelatedDocs/ISO-MainFile.xlsx" TargetMode="External"/><Relationship Id="rId17" Type="http://schemas.openxmlformats.org/officeDocument/2006/relationships/hyperlink" Target="https://www.pcbs.gov.ps/iso/02-RelatedDocs/QF-12-06-TrainFolowupForm.docx" TargetMode="External"/><Relationship Id="rId25" Type="http://schemas.openxmlformats.org/officeDocument/2006/relationships/hyperlink" Target="https://www.pcbs.gov.ps/iso/02-RelatedDocs/QF-14-03-ArabicDataForm.docx" TargetMode="External"/><Relationship Id="rId33" Type="http://schemas.openxmlformats.org/officeDocument/2006/relationships/hyperlink" Target="https://www.pcbs.gov.ps/iso/02-RelatedDocs/QF-16-15-QualifForm.docx" TargetMode="External"/><Relationship Id="rId38" Type="http://schemas.openxmlformats.org/officeDocument/2006/relationships/hyperlink" Target="https://www.pcbs.gov.ps/iso/02-RelatedDocs/QF-16-21-fieldworkVisitRep.docx" TargetMode="External"/><Relationship Id="rId46" Type="http://schemas.openxmlformats.org/officeDocument/2006/relationships/hyperlink" Target="https://www.pcbs.gov.ps/iso/02-RelatedDocs/QF-29-06-ADP-Approval.docx" TargetMode="External"/><Relationship Id="rId59" Type="http://schemas.openxmlformats.org/officeDocument/2006/relationships/hyperlink" Target="https://www.pcbs.gov.ps/iso/02-RelatedDocs/WI-16-08-DataProcInstr.docx" TargetMode="External"/><Relationship Id="rId67" Type="http://schemas.openxmlformats.org/officeDocument/2006/relationships/hyperlink" Target="https://www.pcbs.gov.ps/iso/02-RelatedDocs/WI-29-02-DataDesmWi.docx" TargetMode="External"/><Relationship Id="rId20" Type="http://schemas.openxmlformats.org/officeDocument/2006/relationships/hyperlink" Target="https://www.pcbs.gov.ps/iso/02-RelatedDocs/QF-12-15-EvTrainer.docx" TargetMode="External"/><Relationship Id="rId41" Type="http://schemas.openxmlformats.org/officeDocument/2006/relationships/hyperlink" Target="https://www.pcbs.gov.ps/iso/02-RelatedDocs/QF-18-02-BaraItThema.docx" TargetMode="External"/><Relationship Id="rId54" Type="http://schemas.openxmlformats.org/officeDocument/2006/relationships/hyperlink" Target="https://www.pcbs.gov.ps/iso/02-RelatedDocs/WI-14-01-GoodPractWi.docx" TargetMode="External"/><Relationship Id="rId62" Type="http://schemas.openxmlformats.org/officeDocument/2006/relationships/hyperlink" Target="https://www.pcbs.gov.ps/iso/02-RelatedDocs/WI-17-09-GuideForNewEmp.docx" TargetMode="External"/><Relationship Id="rId70" Type="http://schemas.openxmlformats.org/officeDocument/2006/relationships/hyperlink" Target="https://www.pcbs.gov.ps/iso/02-RelatedDocs/WI-34-02-ElectArchSysEmpl.docx" TargetMode="External"/><Relationship Id="rId75" Type="http://schemas.openxmlformats.org/officeDocument/2006/relationships/hyperlink" Target="https://www.pcbs.gov.ps/iso/02-RelatedDocs/QF-16-27-FieldworkVisitCancel.docx" TargetMode="External"/><Relationship Id="rId1" Type="http://schemas.openxmlformats.org/officeDocument/2006/relationships/hyperlink" Target="https://www.pcbs.gov.ps/iso/02-RelatedDocs/QC-Ar-Policy.pdf" TargetMode="External"/><Relationship Id="rId6" Type="http://schemas.openxmlformats.org/officeDocument/2006/relationships/hyperlink" Target="https://www.pcbs.gov.ps/iso/02-RelatedDocs/ISO-MainFile.xlsx" TargetMode="External"/><Relationship Id="rId15" Type="http://schemas.openxmlformats.org/officeDocument/2006/relationships/hyperlink" Target="https://www.pcbs.gov.ps/iso/02-RelatedDocs/QF-12-01-TrainNeedsForm.docx" TargetMode="External"/><Relationship Id="rId23" Type="http://schemas.openxmlformats.org/officeDocument/2006/relationships/hyperlink" Target="https://www.pcbs.gov.ps/iso/02-RelatedDocs/QF-14-01-AnnualNeedsList.docx" TargetMode="External"/><Relationship Id="rId28" Type="http://schemas.openxmlformats.org/officeDocument/2006/relationships/hyperlink" Target="https://www.pcbs.gov.ps/iso/02-RelatedDocs/ISO-MainFile.xlsx" TargetMode="External"/><Relationship Id="rId36" Type="http://schemas.openxmlformats.org/officeDocument/2006/relationships/hyperlink" Target="https://www.pcbs.gov.ps/iso/02-RelatedDocs/QF-16-18-SecStandards.docx" TargetMode="External"/><Relationship Id="rId49" Type="http://schemas.openxmlformats.org/officeDocument/2006/relationships/hyperlink" Target="https://www.pcbs.gov.ps/iso/02-RelatedDocs/ISO-MainFile.xlsx" TargetMode="External"/><Relationship Id="rId57" Type="http://schemas.openxmlformats.org/officeDocument/2006/relationships/hyperlink" Target="https://www.pcbs.gov.ps/iso/02-RelatedDocs/WI-16-03-FildSupervWi-mod.docx"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s://www.pcbs.gov.ps/iso/02-RelatedDocs/QualityManual.pdf" TargetMode="External"/><Relationship Id="rId21" Type="http://schemas.openxmlformats.org/officeDocument/2006/relationships/hyperlink" Target="https://www.pcbs.gov.ps/iso/01-Procedures/QP-05-DocDevPr.docx" TargetMode="External"/><Relationship Id="rId42" Type="http://schemas.openxmlformats.org/officeDocument/2006/relationships/hyperlink" Target="https://www.pcbs.gov.ps/iso/01-Procedures/QP-14-UsersServPr.docx" TargetMode="External"/><Relationship Id="rId63" Type="http://schemas.openxmlformats.org/officeDocument/2006/relationships/hyperlink" Target="https://www.pcbs.gov.ps/iso/01-Procedures/QP-16-StaticalSurvey.docx" TargetMode="External"/><Relationship Id="rId84" Type="http://schemas.openxmlformats.org/officeDocument/2006/relationships/hyperlink" Target="https://www.pcbs.gov.ps/iso/01-Procedures/QP-27-ProgDevelopPr.docx" TargetMode="External"/><Relationship Id="rId138" Type="http://schemas.openxmlformats.org/officeDocument/2006/relationships/hyperlink" Target="https://www.pcbs.gov.ps/iso/01-Procedures/QP-06-AnnualPlanPr.docx" TargetMode="External"/><Relationship Id="rId159" Type="http://schemas.openxmlformats.org/officeDocument/2006/relationships/hyperlink" Target="https://www.pcbs.gov.ps/iso/02-RelatedDocs/ISO-MainFile.xlsx" TargetMode="External"/><Relationship Id="rId170" Type="http://schemas.openxmlformats.org/officeDocument/2006/relationships/hyperlink" Target="https://www.pcbs.gov.ps/iso/02-RelatedDocs/ISO-MainFile.xlsx" TargetMode="External"/><Relationship Id="rId191" Type="http://schemas.openxmlformats.org/officeDocument/2006/relationships/hyperlink" Target="https://www.pcbs.gov.ps/iso/02-RelatedDocs/ISO-MainFile.xlsx" TargetMode="External"/><Relationship Id="rId205" Type="http://schemas.openxmlformats.org/officeDocument/2006/relationships/hyperlink" Target="https://www.pcbs.gov.ps/iso/02-RelatedDocs/QualityManual.pdf" TargetMode="External"/><Relationship Id="rId226" Type="http://schemas.openxmlformats.org/officeDocument/2006/relationships/hyperlink" Target="https://www.pcbs.gov.ps/iso/02-RelatedDocs/QF-16-26-FieldworkVisitProgram.docx" TargetMode="External"/><Relationship Id="rId107" Type="http://schemas.openxmlformats.org/officeDocument/2006/relationships/hyperlink" Target="https://www.pcbs.gov.ps/iso/01-Procedures/QP-34-PermEmplFile.docx" TargetMode="External"/><Relationship Id="rId11" Type="http://schemas.openxmlformats.org/officeDocument/2006/relationships/hyperlink" Target="https://www.pcbs.gov.ps/iso/01-Procedures/QP-04-InternalAuditPr.docx" TargetMode="External"/><Relationship Id="rId32" Type="http://schemas.openxmlformats.org/officeDocument/2006/relationships/hyperlink" Target="https://www.pcbs.gov.ps/iso/01-Procedures/QP-12-TrainingPr.docx" TargetMode="External"/><Relationship Id="rId53" Type="http://schemas.openxmlformats.org/officeDocument/2006/relationships/hyperlink" Target="https://www.pcbs.gov.ps/iso/01-Procedures/QP-16-StaticalSurvey.docx" TargetMode="External"/><Relationship Id="rId74" Type="http://schemas.openxmlformats.org/officeDocument/2006/relationships/hyperlink" Target="https://www.pcbs.gov.ps/iso/01-Procedures/QP-19-AnnuPerfAppraisal.docx" TargetMode="External"/><Relationship Id="rId128" Type="http://schemas.openxmlformats.org/officeDocument/2006/relationships/hyperlink" Target="https://www.pcbs.gov.ps/iso/01-Procedures/QP-13-AdminComms.docx" TargetMode="External"/><Relationship Id="rId149" Type="http://schemas.openxmlformats.org/officeDocument/2006/relationships/hyperlink" Target="https://www.pcbs.gov.ps/iso/02-RelatedDocs/QF-21-01-TechCommsList.docx" TargetMode="External"/><Relationship Id="rId5" Type="http://schemas.openxmlformats.org/officeDocument/2006/relationships/hyperlink" Target="https://www.pcbs.gov.ps/iso/01-Procedures/QP-03-CorPrevPr.docx" TargetMode="External"/><Relationship Id="rId95" Type="http://schemas.openxmlformats.org/officeDocument/2006/relationships/hyperlink" Target="https://www.pcbs.gov.ps/iso/01-Procedures/QP-30-PurchContPr.docx" TargetMode="External"/><Relationship Id="rId160" Type="http://schemas.openxmlformats.org/officeDocument/2006/relationships/hyperlink" Target="https://www.pcbs.gov.ps/iso/02-RelatedDocs/QF-16-21-fieldworkVisitRep.docx" TargetMode="External"/><Relationship Id="rId181" Type="http://schemas.openxmlformats.org/officeDocument/2006/relationships/hyperlink" Target="https://www.pcbs.gov.ps/iso/01-Procedures/QP-03-CorPrevPr.docx" TargetMode="External"/><Relationship Id="rId216" Type="http://schemas.openxmlformats.org/officeDocument/2006/relationships/hyperlink" Target="https://www.pcbs.gov.ps/iso/01-Procedures/QP-08-QuaGoalsRealPr.docx" TargetMode="External"/><Relationship Id="rId22" Type="http://schemas.openxmlformats.org/officeDocument/2006/relationships/hyperlink" Target="https://www.pcbs.gov.ps/iso/01-Procedures/QP-05-DocDevPr.docx" TargetMode="External"/><Relationship Id="rId27" Type="http://schemas.openxmlformats.org/officeDocument/2006/relationships/hyperlink" Target="https://www.pcbs.gov.ps/iso/01-Procedures/QP-06-AnnualPlanPr.docx" TargetMode="External"/><Relationship Id="rId43" Type="http://schemas.openxmlformats.org/officeDocument/2006/relationships/hyperlink" Target="https://www.pcbs.gov.ps/iso/01-Procedures/QP-14-UsersServPr.docx" TargetMode="External"/><Relationship Id="rId48" Type="http://schemas.openxmlformats.org/officeDocument/2006/relationships/hyperlink" Target="https://www.pcbs.gov.ps/iso/01-Procedures/QP-16-StaticalSurvey.docx" TargetMode="External"/><Relationship Id="rId64" Type="http://schemas.openxmlformats.org/officeDocument/2006/relationships/hyperlink" Target="https://www.pcbs.gov.ps/iso/01-Procedures/QP-16-StaticalSurvey.docx" TargetMode="External"/><Relationship Id="rId69" Type="http://schemas.openxmlformats.org/officeDocument/2006/relationships/hyperlink" Target="https://www.pcbs.gov.ps/iso/01-Procedures/QP-18-EmployeeResignation.docx" TargetMode="External"/><Relationship Id="rId113" Type="http://schemas.openxmlformats.org/officeDocument/2006/relationships/hyperlink" Target="https://www.pcbs.gov.ps/iso/01-Procedures/QP-36-TempEmplAssign.docx" TargetMode="External"/><Relationship Id="rId118" Type="http://schemas.openxmlformats.org/officeDocument/2006/relationships/hyperlink" Target="https://www.pcbs.gov.ps/iso/01-Procedures/QP-35-TempEmplFile.docx" TargetMode="External"/><Relationship Id="rId134" Type="http://schemas.openxmlformats.org/officeDocument/2006/relationships/hyperlink" Target="https://www.pcbs.gov.ps/iso/02-RelatedDocs/QF-29-05.docx" TargetMode="External"/><Relationship Id="rId139" Type="http://schemas.openxmlformats.org/officeDocument/2006/relationships/hyperlink" Target="https://www.pcbs.gov.ps/iso/02-RelatedDocs/WI-27-03-ProgServReqWi.docx" TargetMode="External"/><Relationship Id="rId80" Type="http://schemas.openxmlformats.org/officeDocument/2006/relationships/hyperlink" Target="https://www.pcbs.gov.ps/iso/01-Procedures/QP-22-AdminRecoedsSurvPr.docx" TargetMode="External"/><Relationship Id="rId85" Type="http://schemas.openxmlformats.org/officeDocument/2006/relationships/hyperlink" Target="https://www.pcbs.gov.ps/iso/01-Procedures/QP-27-ProgDevelopPr.docx" TargetMode="External"/><Relationship Id="rId150" Type="http://schemas.openxmlformats.org/officeDocument/2006/relationships/hyperlink" Target="https://www.pcbs.gov.ps/iso/02-RelatedDocs/WI-16-01-TechCommsSystem-mod.docx" TargetMode="External"/><Relationship Id="rId155" Type="http://schemas.openxmlformats.org/officeDocument/2006/relationships/hyperlink" Target="https://www.pcbs.gov.ps/iso/01-Procedures/QP-34-PermEmplFile.docx" TargetMode="External"/><Relationship Id="rId171" Type="http://schemas.openxmlformats.org/officeDocument/2006/relationships/hyperlink" Target="https://www.pcbs.gov.ps/iso/02-RelatedDocs/WI-16-10-GSBPM5-1.docx" TargetMode="External"/><Relationship Id="rId176" Type="http://schemas.openxmlformats.org/officeDocument/2006/relationships/hyperlink" Target="https://www.pcbs.gov.ps/iso/02-RelatedDocs/QF-14-06-DataReqRecord.docx" TargetMode="External"/><Relationship Id="rId192" Type="http://schemas.openxmlformats.org/officeDocument/2006/relationships/hyperlink" Target="https://www.pcbs.gov.ps/iso/02-RelatedDocs/QF-06-01-TrendsAndActiv.docx" TargetMode="External"/><Relationship Id="rId197" Type="http://schemas.openxmlformats.org/officeDocument/2006/relationships/hyperlink" Target="https://www.pcbs.gov.ps/iso/02-RelatedDocs/QF-05-04-ArrowDiagCodList.docx" TargetMode="External"/><Relationship Id="rId206" Type="http://schemas.openxmlformats.org/officeDocument/2006/relationships/hyperlink" Target="https://www.pcbs.gov.ps/iso/02-RelatedDocs/QC-En-Policy.pdf" TargetMode="External"/><Relationship Id="rId227" Type="http://schemas.openxmlformats.org/officeDocument/2006/relationships/hyperlink" Target="https://www.pcbs.gov.ps/iso/02-RelatedDocs/QF-16-27-FieldworkVisitCancel.docx" TargetMode="External"/><Relationship Id="rId201" Type="http://schemas.openxmlformats.org/officeDocument/2006/relationships/hyperlink" Target="https://www.pcbs.gov.ps/iso/02-RelatedDocs/QC-Ar-Policy.pdf" TargetMode="External"/><Relationship Id="rId222" Type="http://schemas.openxmlformats.org/officeDocument/2006/relationships/hyperlink" Target="https://www.pcbs.gov.ps/iso/01-Procedures/QP-22-AdminRecoedsSurvPr.docx" TargetMode="External"/><Relationship Id="rId12" Type="http://schemas.openxmlformats.org/officeDocument/2006/relationships/hyperlink" Target="https://www.pcbs.gov.ps/iso/01-Procedures/QP-04-InternalAuditPr.docx" TargetMode="External"/><Relationship Id="rId17" Type="http://schemas.openxmlformats.org/officeDocument/2006/relationships/hyperlink" Target="https://www.pcbs.gov.ps/iso/01-Procedures/QP-05-DocDevPr.docx" TargetMode="External"/><Relationship Id="rId33" Type="http://schemas.openxmlformats.org/officeDocument/2006/relationships/hyperlink" Target="https://www.pcbs.gov.ps/iso/01-Procedures/QP-12-TrainingPr.docx" TargetMode="External"/><Relationship Id="rId38" Type="http://schemas.openxmlformats.org/officeDocument/2006/relationships/hyperlink" Target="https://www.pcbs.gov.ps/iso/01-Procedures/QP-13-AdminComms.docx" TargetMode="External"/><Relationship Id="rId59" Type="http://schemas.openxmlformats.org/officeDocument/2006/relationships/hyperlink" Target="https://www.pcbs.gov.ps/iso/01-Procedures/QP-16-StaticalSurvey.docx" TargetMode="External"/><Relationship Id="rId103" Type="http://schemas.openxmlformats.org/officeDocument/2006/relationships/hyperlink" Target="https://www.pcbs.gov.ps/iso/01-Procedures/QP-34-PermEmplFile.docx" TargetMode="External"/><Relationship Id="rId108" Type="http://schemas.openxmlformats.org/officeDocument/2006/relationships/hyperlink" Target="https://www.pcbs.gov.ps/iso/01-Procedures/QP-35-TempEmplFile.docx" TargetMode="External"/><Relationship Id="rId124" Type="http://schemas.openxmlformats.org/officeDocument/2006/relationships/hyperlink" Target="https://www.pcbs.gov.ps/iso/02-RelatedDocs/WI-34-01-Arch&amp;SafEmpl.docx" TargetMode="External"/><Relationship Id="rId129" Type="http://schemas.openxmlformats.org/officeDocument/2006/relationships/hyperlink" Target="https://www.pcbs.gov.ps/iso/02-RelatedDocs/WI-32-01-MatClassifStorWi.docx" TargetMode="External"/><Relationship Id="rId54" Type="http://schemas.openxmlformats.org/officeDocument/2006/relationships/hyperlink" Target="https://www.pcbs.gov.ps/iso/01-Procedures/QP-16-StaticalSurvey.docx" TargetMode="External"/><Relationship Id="rId70" Type="http://schemas.openxmlformats.org/officeDocument/2006/relationships/hyperlink" Target="https://www.pcbs.gov.ps/iso/01-Procedures/QP-18-EmployeeResignation.docx" TargetMode="External"/><Relationship Id="rId75" Type="http://schemas.openxmlformats.org/officeDocument/2006/relationships/hyperlink" Target="https://www.pcbs.gov.ps/iso/01-Procedures/QP-21-TechnComms.docx" TargetMode="External"/><Relationship Id="rId91" Type="http://schemas.openxmlformats.org/officeDocument/2006/relationships/hyperlink" Target="https://www.pcbs.gov.ps/iso/01-Procedures/QP-29-InternetPr.docx" TargetMode="External"/><Relationship Id="rId96" Type="http://schemas.openxmlformats.org/officeDocument/2006/relationships/hyperlink" Target="https://www.pcbs.gov.ps/iso/01-Procedures/QP-31-QualApprSuppPr.docx" TargetMode="External"/><Relationship Id="rId140" Type="http://schemas.openxmlformats.org/officeDocument/2006/relationships/hyperlink" Target="https://www.pcbs.gov.ps/iso/02-RelatedDocs/WI-27-02-CompProgTrainWi.docx" TargetMode="External"/><Relationship Id="rId145" Type="http://schemas.openxmlformats.org/officeDocument/2006/relationships/hyperlink" Target="https://www.pcbs.gov.ps/iso/02-RelatedDocs/WI-16-10-GSBPM5-1.docx" TargetMode="External"/><Relationship Id="rId161" Type="http://schemas.openxmlformats.org/officeDocument/2006/relationships/hyperlink" Target="https://www.pcbs.gov.ps/iso/02-RelatedDocs/QF-16-19-ProjTicket.docx" TargetMode="External"/><Relationship Id="rId166" Type="http://schemas.openxmlformats.org/officeDocument/2006/relationships/hyperlink" Target="https://www.pcbs.gov.ps/iso/02-RelatedDocs/QF-16-13-ReleasAudForm.docx" TargetMode="External"/><Relationship Id="rId182" Type="http://schemas.openxmlformats.org/officeDocument/2006/relationships/hyperlink" Target="https://www.pcbs.gov.ps/iso/02-RelatedDocs/WI-14-01-GoodPractWi.docx" TargetMode="External"/><Relationship Id="rId187" Type="http://schemas.openxmlformats.org/officeDocument/2006/relationships/hyperlink" Target="https://www.pcbs.gov.ps/iso/02-RelatedDocs/QF-12-15-EvTrainer.docx" TargetMode="External"/><Relationship Id="rId217" Type="http://schemas.openxmlformats.org/officeDocument/2006/relationships/hyperlink" Target="https://www.pcbs.gov.ps/iso/01-Procedures/QP-03-CorPrevPr.docx" TargetMode="External"/><Relationship Id="rId1" Type="http://schemas.openxmlformats.org/officeDocument/2006/relationships/hyperlink" Target="https://www.pcbs.gov.ps/iso/01-Procedures/QP-03-CorPrevPr.docx" TargetMode="External"/><Relationship Id="rId6" Type="http://schemas.openxmlformats.org/officeDocument/2006/relationships/hyperlink" Target="https://www.pcbs.gov.ps/iso/01-Procedures/QP-03-CorPrevPr.docx" TargetMode="External"/><Relationship Id="rId212" Type="http://schemas.openxmlformats.org/officeDocument/2006/relationships/hyperlink" Target="https://www.pcbs.gov.ps/iso/01-Procedures/QP-08-QuaGoalsRealPr.docx" TargetMode="External"/><Relationship Id="rId233" Type="http://schemas.openxmlformats.org/officeDocument/2006/relationships/drawing" Target="../drawings/drawing7.xml"/><Relationship Id="rId23" Type="http://schemas.openxmlformats.org/officeDocument/2006/relationships/hyperlink" Target="https://www.pcbs.gov.ps/iso/01-Procedures/QP-05-DocDevPr.docx" TargetMode="External"/><Relationship Id="rId28" Type="http://schemas.openxmlformats.org/officeDocument/2006/relationships/hyperlink" Target="https://www.pcbs.gov.ps/iso/01-Procedures/QP-06-AnnualPlanPr.docx" TargetMode="External"/><Relationship Id="rId49" Type="http://schemas.openxmlformats.org/officeDocument/2006/relationships/hyperlink" Target="https://www.pcbs.gov.ps/iso/01-Procedures/QP-16-StaticalSurvey.docx" TargetMode="External"/><Relationship Id="rId114" Type="http://schemas.openxmlformats.org/officeDocument/2006/relationships/hyperlink" Target="https://www.pcbs.gov.ps/iso/01-Procedures/QP-04-InternalAuditPr.docx" TargetMode="External"/><Relationship Id="rId119" Type="http://schemas.openxmlformats.org/officeDocument/2006/relationships/hyperlink" Target="https://www.pcbs.gov.ps/iso/01-Procedures/QP-36-TempEmplAssign.docx" TargetMode="External"/><Relationship Id="rId44" Type="http://schemas.openxmlformats.org/officeDocument/2006/relationships/hyperlink" Target="https://www.pcbs.gov.ps/iso/01-Procedures/QP-14-UsersServPr.docx" TargetMode="External"/><Relationship Id="rId60" Type="http://schemas.openxmlformats.org/officeDocument/2006/relationships/hyperlink" Target="https://www.pcbs.gov.ps/iso/01-Procedures/QP-16-StaticalSurvey.docx" TargetMode="External"/><Relationship Id="rId65" Type="http://schemas.openxmlformats.org/officeDocument/2006/relationships/hyperlink" Target="https://www.pcbs.gov.ps/iso/01-Procedures/QP-16-StaticalSurvey.docx" TargetMode="External"/><Relationship Id="rId81" Type="http://schemas.openxmlformats.org/officeDocument/2006/relationships/hyperlink" Target="https://www.pcbs.gov.ps/iso/01-Procedures/QP-26-CompMaintPr.docx" TargetMode="External"/><Relationship Id="rId86" Type="http://schemas.openxmlformats.org/officeDocument/2006/relationships/hyperlink" Target="https://www.pcbs.gov.ps/iso/01-Procedures/QP-27-ProgDevelopPr.docx" TargetMode="External"/><Relationship Id="rId130" Type="http://schemas.openxmlformats.org/officeDocument/2006/relationships/hyperlink" Target="https://www.pcbs.gov.ps/iso/02-RelatedDocs/QF-31-01-SuppQualForm.docx" TargetMode="External"/><Relationship Id="rId135" Type="http://schemas.openxmlformats.org/officeDocument/2006/relationships/hyperlink" Target="https://www.pcbs.gov.ps/iso/02-RelatedDocs/QF-29-06-ADP-Approval.docx" TargetMode="External"/><Relationship Id="rId151" Type="http://schemas.openxmlformats.org/officeDocument/2006/relationships/hyperlink" Target="https://www.pcbs.gov.ps/iso/01-Procedures/QP-13-AdminComms.docx" TargetMode="External"/><Relationship Id="rId156" Type="http://schemas.openxmlformats.org/officeDocument/2006/relationships/hyperlink" Target="https://www.pcbs.gov.ps/iso/02-RelatedDocs/WI-17-09-GuideForNewEmp.docx" TargetMode="External"/><Relationship Id="rId177" Type="http://schemas.openxmlformats.org/officeDocument/2006/relationships/hyperlink" Target="https://www.pcbs.gov.ps/iso/02-RelatedDocs/QF-14-04-EnglishDataForm.docx" TargetMode="External"/><Relationship Id="rId198" Type="http://schemas.openxmlformats.org/officeDocument/2006/relationships/hyperlink" Target="https://www.pcbs.gov.ps/iso/02-RelatedDocs/ISO-MainFile.xlsx" TargetMode="External"/><Relationship Id="rId172" Type="http://schemas.openxmlformats.org/officeDocument/2006/relationships/hyperlink" Target="https://www.pcbs.gov.ps/iso/02-RelatedDocs/WI-16-07-PubGuide.pdf" TargetMode="External"/><Relationship Id="rId193" Type="http://schemas.openxmlformats.org/officeDocument/2006/relationships/hyperlink" Target="https://www.pcbs.gov.ps/iso/02-RelatedDocs/WI-06-01-Guide-AnnualPlan.docx" TargetMode="External"/><Relationship Id="rId202" Type="http://schemas.openxmlformats.org/officeDocument/2006/relationships/hyperlink" Target="https://www.pcbs.gov.ps/iso/02-RelatedDocs/QF-04-03-InternalAuditReport.docx" TargetMode="External"/><Relationship Id="rId207" Type="http://schemas.openxmlformats.org/officeDocument/2006/relationships/hyperlink" Target="https://www.pcbs.gov.ps/iso/02-RelatedDocs/QC-Ar-Policy.pdf" TargetMode="External"/><Relationship Id="rId223" Type="http://schemas.openxmlformats.org/officeDocument/2006/relationships/hyperlink" Target="https://www.pcbs.gov.ps/iso/01-Procedures/QP-22-AdminRecoedsSurvPr.docx" TargetMode="External"/><Relationship Id="rId228" Type="http://schemas.openxmlformats.org/officeDocument/2006/relationships/hyperlink" Target="https://www.pcbs.gov.ps/iso/01-Procedures/QP-22-AdminRecoedsSurvPr.docx" TargetMode="External"/><Relationship Id="rId13" Type="http://schemas.openxmlformats.org/officeDocument/2006/relationships/hyperlink" Target="https://www.pcbs.gov.ps/iso/01-Procedures/QP-04-InternalAuditPr.docx" TargetMode="External"/><Relationship Id="rId18" Type="http://schemas.openxmlformats.org/officeDocument/2006/relationships/hyperlink" Target="https://www.pcbs.gov.ps/iso/01-Procedures/QP-05-DocDevPr.docx" TargetMode="External"/><Relationship Id="rId39" Type="http://schemas.openxmlformats.org/officeDocument/2006/relationships/hyperlink" Target="https://www.pcbs.gov.ps/iso/01-Procedures/QP-13-AdminComms.docx" TargetMode="External"/><Relationship Id="rId109" Type="http://schemas.openxmlformats.org/officeDocument/2006/relationships/hyperlink" Target="https://www.pcbs.gov.ps/iso/01-Procedures/QP-35-TempEmplFile.docx" TargetMode="External"/><Relationship Id="rId34" Type="http://schemas.openxmlformats.org/officeDocument/2006/relationships/hyperlink" Target="https://www.pcbs.gov.ps/iso/01-Procedures/QP-13-AdminComms.docx" TargetMode="External"/><Relationship Id="rId50" Type="http://schemas.openxmlformats.org/officeDocument/2006/relationships/hyperlink" Target="https://www.pcbs.gov.ps/iso/01-Procedures/QP-16-StaticalSurvey.docx" TargetMode="External"/><Relationship Id="rId55" Type="http://schemas.openxmlformats.org/officeDocument/2006/relationships/hyperlink" Target="https://www.pcbs.gov.ps/iso/01-Procedures/QP-16-StaticalSurvey.docx" TargetMode="External"/><Relationship Id="rId76" Type="http://schemas.openxmlformats.org/officeDocument/2006/relationships/hyperlink" Target="https://www.pcbs.gov.ps/iso/01-Procedures/QP-21-TechnComms.docx" TargetMode="External"/><Relationship Id="rId97" Type="http://schemas.openxmlformats.org/officeDocument/2006/relationships/hyperlink" Target="https://www.pcbs.gov.ps/iso/01-Procedures/QP-31-QualApprSuppPr.docx" TargetMode="External"/><Relationship Id="rId104" Type="http://schemas.openxmlformats.org/officeDocument/2006/relationships/hyperlink" Target="https://www.pcbs.gov.ps/iso/01-Procedures/QP-34-PermEmplFile.docx" TargetMode="External"/><Relationship Id="rId120" Type="http://schemas.openxmlformats.org/officeDocument/2006/relationships/hyperlink" Target="https://www.pcbs.gov.ps/iso/02-RelatedDocs/WI-34-01-Arch&amp;SafEmpl.docx" TargetMode="External"/><Relationship Id="rId125" Type="http://schemas.openxmlformats.org/officeDocument/2006/relationships/hyperlink" Target="https://www.pcbs.gov.ps/iso/02-RelatedDocs/ISO-MainFile.xlsx" TargetMode="External"/><Relationship Id="rId141" Type="http://schemas.openxmlformats.org/officeDocument/2006/relationships/hyperlink" Target="https://www.pcbs.gov.ps/iso/02-RelatedDocs/WI-27-01-DesinProgCheckCompWi.docx" TargetMode="External"/><Relationship Id="rId146" Type="http://schemas.openxmlformats.org/officeDocument/2006/relationships/hyperlink" Target="https://www.pcbs.gov.ps/iso/02-RelatedDocs/ISO-MainFile.xlsx" TargetMode="External"/><Relationship Id="rId167" Type="http://schemas.openxmlformats.org/officeDocument/2006/relationships/hyperlink" Target="https://www.pcbs.gov.ps/iso/02-RelatedDocs/QF-16-12-ReleasForm.docx" TargetMode="External"/><Relationship Id="rId188" Type="http://schemas.openxmlformats.org/officeDocument/2006/relationships/hyperlink" Target="https://www.pcbs.gov.ps/iso/02-RelatedDocs/QF-12-14-EvTrainee.docx" TargetMode="External"/><Relationship Id="rId7" Type="http://schemas.openxmlformats.org/officeDocument/2006/relationships/hyperlink" Target="https://www.pcbs.gov.ps/iso/01-Procedures/QP-03-CorPrevPr.docx" TargetMode="External"/><Relationship Id="rId71" Type="http://schemas.openxmlformats.org/officeDocument/2006/relationships/hyperlink" Target="https://www.pcbs.gov.ps/iso/01-Procedures/QP-18-EmployeeResignation.docx" TargetMode="External"/><Relationship Id="rId92" Type="http://schemas.openxmlformats.org/officeDocument/2006/relationships/hyperlink" Target="https://www.pcbs.gov.ps/iso/01-Procedures/QP-30-PurchContPr.docx" TargetMode="External"/><Relationship Id="rId162" Type="http://schemas.openxmlformats.org/officeDocument/2006/relationships/hyperlink" Target="https://www.pcbs.gov.ps/iso/02-RelatedDocs/QF-16-18-SecStandards.docx" TargetMode="External"/><Relationship Id="rId183" Type="http://schemas.openxmlformats.org/officeDocument/2006/relationships/hyperlink" Target="https://www.pcbs.gov.ps/iso/02-RelatedDocs/ISO-MainFile.xlsx" TargetMode="External"/><Relationship Id="rId213" Type="http://schemas.openxmlformats.org/officeDocument/2006/relationships/hyperlink" Target="https://www.pcbs.gov.ps/iso/01-Procedures/QP-03-CorPrevPr.docx" TargetMode="External"/><Relationship Id="rId218" Type="http://schemas.openxmlformats.org/officeDocument/2006/relationships/hyperlink" Target="https://www.pcbs.gov.ps/iso/01-Procedures/QP-32-StorContPr.docx" TargetMode="External"/><Relationship Id="rId2" Type="http://schemas.openxmlformats.org/officeDocument/2006/relationships/hyperlink" Target="https://www.pcbs.gov.ps/iso/01-Procedures/QP-03-CorPrevPr.docx" TargetMode="External"/><Relationship Id="rId29" Type="http://schemas.openxmlformats.org/officeDocument/2006/relationships/hyperlink" Target="https://www.pcbs.gov.ps/iso/01-Procedures/QP-08-QuaGoalsRealPr.docx" TargetMode="External"/><Relationship Id="rId24" Type="http://schemas.openxmlformats.org/officeDocument/2006/relationships/hyperlink" Target="https://www.pcbs.gov.ps/iso/01-Procedures/QP-05-DocDevPr.docx" TargetMode="External"/><Relationship Id="rId40" Type="http://schemas.openxmlformats.org/officeDocument/2006/relationships/hyperlink" Target="https://www.pcbs.gov.ps/iso/01-Procedures/QP-14-UsersServPr.docx" TargetMode="External"/><Relationship Id="rId45" Type="http://schemas.openxmlformats.org/officeDocument/2006/relationships/hyperlink" Target="https://www.pcbs.gov.ps/iso/01-Procedures/QP-14-UsersServPr.docx" TargetMode="External"/><Relationship Id="rId66" Type="http://schemas.openxmlformats.org/officeDocument/2006/relationships/hyperlink" Target="https://www.pcbs.gov.ps/iso/01-Procedures/QP-17-PermEmplAssign.docx" TargetMode="External"/><Relationship Id="rId87" Type="http://schemas.openxmlformats.org/officeDocument/2006/relationships/hyperlink" Target="https://www.pcbs.gov.ps/iso/01-Procedures/QP-29-InternetPr.docx" TargetMode="External"/><Relationship Id="rId110" Type="http://schemas.openxmlformats.org/officeDocument/2006/relationships/hyperlink" Target="https://www.pcbs.gov.ps/iso/01-Procedures/QP-35-TempEmplFile.docx" TargetMode="External"/><Relationship Id="rId115" Type="http://schemas.openxmlformats.org/officeDocument/2006/relationships/hyperlink" Target="https://www.pcbs.gov.ps/iso/02-RelatedDocs/QC-Ar-Policy.pdf" TargetMode="External"/><Relationship Id="rId131" Type="http://schemas.openxmlformats.org/officeDocument/2006/relationships/hyperlink" Target="https://www.pcbs.gov.ps/iso/02-RelatedDocs/QF-31-01-SuppQualForm.docx" TargetMode="External"/><Relationship Id="rId136" Type="http://schemas.openxmlformats.org/officeDocument/2006/relationships/hyperlink" Target="https://www.pcbs.gov.ps/iso/02-RelatedDocs/QF-16-10-TechConfDesForm.docx" TargetMode="External"/><Relationship Id="rId157" Type="http://schemas.openxmlformats.org/officeDocument/2006/relationships/hyperlink" Target="https://www.pcbs.gov.ps/iso/02-RelatedDocs/WI-16-09-GuidenceFieldVisit.docx" TargetMode="External"/><Relationship Id="rId178" Type="http://schemas.openxmlformats.org/officeDocument/2006/relationships/hyperlink" Target="https://www.pcbs.gov.ps/iso/02-RelatedDocs/QF-14-03-ArabicDataForm.docx" TargetMode="External"/><Relationship Id="rId61" Type="http://schemas.openxmlformats.org/officeDocument/2006/relationships/hyperlink" Target="https://www.pcbs.gov.ps/iso/01-Procedures/QP-16-StaticalSurvey.docx" TargetMode="External"/><Relationship Id="rId82" Type="http://schemas.openxmlformats.org/officeDocument/2006/relationships/hyperlink" Target="https://www.pcbs.gov.ps/iso/01-Procedures/QP-26-CompMaintPr.docx" TargetMode="External"/><Relationship Id="rId152" Type="http://schemas.openxmlformats.org/officeDocument/2006/relationships/hyperlink" Target="https://www.pcbs.gov.ps/iso/02-RelatedDocs/QF-18-03-KhilowTaraf.pdf" TargetMode="External"/><Relationship Id="rId173" Type="http://schemas.openxmlformats.org/officeDocument/2006/relationships/hyperlink" Target="https://www.pcbs.gov.ps/iso/02-RelatedDocs/WI-16-03-FildSupervWi-mod.docx" TargetMode="External"/><Relationship Id="rId194" Type="http://schemas.openxmlformats.org/officeDocument/2006/relationships/hyperlink" Target="https://www.pcbs.gov.ps/iso/02-RelatedDocs/ISO-MainFile.xlsx" TargetMode="External"/><Relationship Id="rId199" Type="http://schemas.openxmlformats.org/officeDocument/2006/relationships/hyperlink" Target="https://www.pcbs.gov.ps/iso/02-RelatedDocs/QualityManual.pdf" TargetMode="External"/><Relationship Id="rId203" Type="http://schemas.openxmlformats.org/officeDocument/2006/relationships/hyperlink" Target="https://www.pcbs.gov.ps/iso/02-RelatedDocs/ISO-MainFile.xlsx" TargetMode="External"/><Relationship Id="rId208" Type="http://schemas.openxmlformats.org/officeDocument/2006/relationships/hyperlink" Target="https://www.pcbs.gov.ps/iso/01-Procedures/QP-03-CorPrevPr.docx" TargetMode="External"/><Relationship Id="rId229" Type="http://schemas.openxmlformats.org/officeDocument/2006/relationships/hyperlink" Target="https://www.pcbs.gov.ps/iso/02-RelatedDocs/ISO-MainFile.xlsx" TargetMode="External"/><Relationship Id="rId19" Type="http://schemas.openxmlformats.org/officeDocument/2006/relationships/hyperlink" Target="https://www.pcbs.gov.ps/iso/01-Procedures/QP-05-DocDevPr.docx" TargetMode="External"/><Relationship Id="rId224" Type="http://schemas.openxmlformats.org/officeDocument/2006/relationships/hyperlink" Target="https://www.pcbs.gov.ps/iso/01-Procedures/QP-22-AdminRecoedsSurvPr.docx" TargetMode="External"/><Relationship Id="rId14" Type="http://schemas.openxmlformats.org/officeDocument/2006/relationships/hyperlink" Target="https://www.pcbs.gov.ps/iso/01-Procedures/QP-04-InternalAuditPr.docx" TargetMode="External"/><Relationship Id="rId30" Type="http://schemas.openxmlformats.org/officeDocument/2006/relationships/hyperlink" Target="https://www.pcbs.gov.ps/iso/01-Procedures/QP-08-QuaGoalsRealPr.docx" TargetMode="External"/><Relationship Id="rId35" Type="http://schemas.openxmlformats.org/officeDocument/2006/relationships/hyperlink" Target="https://www.pcbs.gov.ps/iso/01-Procedures/QP-13-AdminComms.docx" TargetMode="External"/><Relationship Id="rId56" Type="http://schemas.openxmlformats.org/officeDocument/2006/relationships/hyperlink" Target="https://www.pcbs.gov.ps/iso/01-Procedures/QP-16-StaticalSurvey.docx" TargetMode="External"/><Relationship Id="rId77" Type="http://schemas.openxmlformats.org/officeDocument/2006/relationships/hyperlink" Target="https://www.pcbs.gov.ps/iso/01-Procedures/QP-22-AdminRecoedsSurvPr.docx" TargetMode="External"/><Relationship Id="rId100" Type="http://schemas.openxmlformats.org/officeDocument/2006/relationships/hyperlink" Target="https://www.pcbs.gov.ps/iso/01-Procedures/QP-32-StorContPr.docx" TargetMode="External"/><Relationship Id="rId105" Type="http://schemas.openxmlformats.org/officeDocument/2006/relationships/hyperlink" Target="https://www.pcbs.gov.ps/iso/01-Procedures/QP-34-PermEmplFile.docx" TargetMode="External"/><Relationship Id="rId126" Type="http://schemas.openxmlformats.org/officeDocument/2006/relationships/hyperlink" Target="https://www.pcbs.gov.ps/iso/02-RelatedDocs/QF-03-01-NonConformCase.docx" TargetMode="External"/><Relationship Id="rId147" Type="http://schemas.openxmlformats.org/officeDocument/2006/relationships/hyperlink" Target="https://www.pcbs.gov.ps/iso/02-RelatedDocs/QF-16-10-TechConfDesForm.docx" TargetMode="External"/><Relationship Id="rId168" Type="http://schemas.openxmlformats.org/officeDocument/2006/relationships/hyperlink" Target="https://www.pcbs.gov.ps/iso/02-RelatedDocs/QF-16-11-MaterPrintForm.pdf" TargetMode="External"/><Relationship Id="rId8" Type="http://schemas.openxmlformats.org/officeDocument/2006/relationships/hyperlink" Target="https://www.pcbs.gov.ps/iso/01-Procedures/QP-04-InternalAuditPr.docx" TargetMode="External"/><Relationship Id="rId51" Type="http://schemas.openxmlformats.org/officeDocument/2006/relationships/hyperlink" Target="https://www.pcbs.gov.ps/iso/01-Procedures/QP-16-StaticalSurvey.docx" TargetMode="External"/><Relationship Id="rId72" Type="http://schemas.openxmlformats.org/officeDocument/2006/relationships/hyperlink" Target="https://www.pcbs.gov.ps/iso/01-Procedures/QP-18-EmployeeResignation.docx" TargetMode="External"/><Relationship Id="rId93" Type="http://schemas.openxmlformats.org/officeDocument/2006/relationships/hyperlink" Target="https://www.pcbs.gov.ps/iso/01-Procedures/QP-30-PurchContPr.docx" TargetMode="External"/><Relationship Id="rId98" Type="http://schemas.openxmlformats.org/officeDocument/2006/relationships/hyperlink" Target="https://www.pcbs.gov.ps/iso/01-Procedures/QP-32-StorContPr.docx" TargetMode="External"/><Relationship Id="rId121" Type="http://schemas.openxmlformats.org/officeDocument/2006/relationships/hyperlink" Target="https://www.pcbs.gov.ps/iso/02-RelatedDocs/ISO-MainFile.xlsx" TargetMode="External"/><Relationship Id="rId142" Type="http://schemas.openxmlformats.org/officeDocument/2006/relationships/hyperlink" Target="https://www.pcbs.gov.ps/iso/02-RelatedDocs/QF-26-06-OutCompForm.docx" TargetMode="External"/><Relationship Id="rId163" Type="http://schemas.openxmlformats.org/officeDocument/2006/relationships/hyperlink" Target="https://www.pcbs.gov.ps/iso/02-RelatedDocs/QF-16-17-SamplDepServiceReq.docx" TargetMode="External"/><Relationship Id="rId184" Type="http://schemas.openxmlformats.org/officeDocument/2006/relationships/hyperlink" Target="https://www.pcbs.gov.ps/iso/02-RelatedDocs/QF-13-01-AdminCommFinalReport.docx" TargetMode="External"/><Relationship Id="rId189" Type="http://schemas.openxmlformats.org/officeDocument/2006/relationships/hyperlink" Target="https://www.pcbs.gov.ps/iso/02-RelatedDocs/QF-12-11-NomintateTrainActi.docx" TargetMode="External"/><Relationship Id="rId219" Type="http://schemas.openxmlformats.org/officeDocument/2006/relationships/hyperlink" Target="https://www.pcbs.gov.ps/iso/02-RelatedDocs/WI-32-02-StorageInst.docx" TargetMode="External"/><Relationship Id="rId3" Type="http://schemas.openxmlformats.org/officeDocument/2006/relationships/hyperlink" Target="https://www.pcbs.gov.ps/iso/01-Procedures/QP-03-CorPrevPr.docx" TargetMode="External"/><Relationship Id="rId214" Type="http://schemas.openxmlformats.org/officeDocument/2006/relationships/hyperlink" Target="https://www.pcbs.gov.ps/iso/01-Procedures/QP-08-QuaGoalsRealPr.docx" TargetMode="External"/><Relationship Id="rId230" Type="http://schemas.openxmlformats.org/officeDocument/2006/relationships/hyperlink" Target="https://www.pcbs.gov.ps/iso/01-Procedures/QP-04-InternalAuditPr.docx" TargetMode="External"/><Relationship Id="rId25" Type="http://schemas.openxmlformats.org/officeDocument/2006/relationships/hyperlink" Target="https://www.pcbs.gov.ps/iso/01-Procedures/QP-05-DocDevPr.docx" TargetMode="External"/><Relationship Id="rId46" Type="http://schemas.openxmlformats.org/officeDocument/2006/relationships/hyperlink" Target="https://www.pcbs.gov.ps/iso/01-Procedures/QP-14-UsersServPr.docx" TargetMode="External"/><Relationship Id="rId67" Type="http://schemas.openxmlformats.org/officeDocument/2006/relationships/hyperlink" Target="https://www.pcbs.gov.ps/iso/01-Procedures/QP-17-PermEmplAssign.docx" TargetMode="External"/><Relationship Id="rId116" Type="http://schemas.openxmlformats.org/officeDocument/2006/relationships/hyperlink" Target="https://www.pcbs.gov.ps/iso/02-RelatedDocs/QC-En-Policy.pdf" TargetMode="External"/><Relationship Id="rId137" Type="http://schemas.openxmlformats.org/officeDocument/2006/relationships/hyperlink" Target="https://www.pcbs.gov.ps/iso/02-RelatedDocs/WI-29-02-DataDesmWi.docx" TargetMode="External"/><Relationship Id="rId158" Type="http://schemas.openxmlformats.org/officeDocument/2006/relationships/hyperlink" Target="https://www.pcbs.gov.ps/iso/02-RelatedDocs/WI-16-08-DataProcInstr.docx" TargetMode="External"/><Relationship Id="rId20" Type="http://schemas.openxmlformats.org/officeDocument/2006/relationships/hyperlink" Target="https://www.pcbs.gov.ps/iso/01-Procedures/QP-05-DocDevPr.docx" TargetMode="External"/><Relationship Id="rId41" Type="http://schemas.openxmlformats.org/officeDocument/2006/relationships/hyperlink" Target="https://www.pcbs.gov.ps/iso/01-Procedures/QP-14-UsersServPr.docx" TargetMode="External"/><Relationship Id="rId62" Type="http://schemas.openxmlformats.org/officeDocument/2006/relationships/hyperlink" Target="https://www.pcbs.gov.ps/iso/01-Procedures/QP-16-StaticalSurvey.docx" TargetMode="External"/><Relationship Id="rId83" Type="http://schemas.openxmlformats.org/officeDocument/2006/relationships/hyperlink" Target="https://www.pcbs.gov.ps/iso/01-Procedures/QP-26-CompMaintPr.docx" TargetMode="External"/><Relationship Id="rId88" Type="http://schemas.openxmlformats.org/officeDocument/2006/relationships/hyperlink" Target="https://www.pcbs.gov.ps/iso/01-Procedures/QP-29-InternetPr.docx" TargetMode="External"/><Relationship Id="rId111" Type="http://schemas.openxmlformats.org/officeDocument/2006/relationships/hyperlink" Target="https://www.pcbs.gov.ps/iso/01-Procedures/QP-35-TempEmplFile.docx" TargetMode="External"/><Relationship Id="rId132" Type="http://schemas.openxmlformats.org/officeDocument/2006/relationships/hyperlink" Target="https://www.pcbs.gov.ps/iso/02-RelatedDocs/QF-30-01-SupplReqForm.docx" TargetMode="External"/><Relationship Id="rId153" Type="http://schemas.openxmlformats.org/officeDocument/2006/relationships/hyperlink" Target="https://www.pcbs.gov.ps/iso/02-RelatedDocs/QF-18-02-BaraItThema.docx" TargetMode="External"/><Relationship Id="rId174" Type="http://schemas.openxmlformats.org/officeDocument/2006/relationships/hyperlink" Target="https://www.pcbs.gov.ps/iso/02-RelatedDocs/WI-16-02-IntrvFieldWoerkerWi-mod.docx" TargetMode="External"/><Relationship Id="rId179" Type="http://schemas.openxmlformats.org/officeDocument/2006/relationships/hyperlink" Target="https://www.pcbs.gov.ps/iso/02-RelatedDocs/QF-14-02-ServList.docx" TargetMode="External"/><Relationship Id="rId195" Type="http://schemas.openxmlformats.org/officeDocument/2006/relationships/hyperlink" Target="https://www.pcbs.gov.ps/iso/02-RelatedDocs/ISO-MainFile.xlsx" TargetMode="External"/><Relationship Id="rId209" Type="http://schemas.openxmlformats.org/officeDocument/2006/relationships/hyperlink" Target="https://www.pcbs.gov.ps/iso/02-RelatedDocs/QF-03-01-NonConformCase.docx" TargetMode="External"/><Relationship Id="rId190" Type="http://schemas.openxmlformats.org/officeDocument/2006/relationships/hyperlink" Target="https://www.pcbs.gov.ps/iso/01-Procedures/QP-03-CorPrevPr.docx" TargetMode="External"/><Relationship Id="rId204" Type="http://schemas.openxmlformats.org/officeDocument/2006/relationships/hyperlink" Target="https://www.pcbs.gov.ps/iso/02-RelatedDocs/ISO-MainFile.xlsx" TargetMode="External"/><Relationship Id="rId220" Type="http://schemas.openxmlformats.org/officeDocument/2006/relationships/hyperlink" Target="https://www.pcbs.gov.ps/iso/01-Procedures/QP-22-AdminRecoedsSurvPr.docx" TargetMode="External"/><Relationship Id="rId225" Type="http://schemas.openxmlformats.org/officeDocument/2006/relationships/hyperlink" Target="https://www.pcbs.gov.ps/iso/02-RelatedDocs/QF-16-25-FieldworkVisitRequest.docx" TargetMode="External"/><Relationship Id="rId15" Type="http://schemas.openxmlformats.org/officeDocument/2006/relationships/hyperlink" Target="https://www.pcbs.gov.ps/iso/01-Procedures/QP-04-InternalAuditPr.docx" TargetMode="External"/><Relationship Id="rId36" Type="http://schemas.openxmlformats.org/officeDocument/2006/relationships/hyperlink" Target="https://www.pcbs.gov.ps/iso/01-Procedures/QP-13-AdminComms.docx" TargetMode="External"/><Relationship Id="rId57" Type="http://schemas.openxmlformats.org/officeDocument/2006/relationships/hyperlink" Target="https://www.pcbs.gov.ps/iso/01-Procedures/QP-16-StaticalSurvey.docx" TargetMode="External"/><Relationship Id="rId106" Type="http://schemas.openxmlformats.org/officeDocument/2006/relationships/hyperlink" Target="https://www.pcbs.gov.ps/iso/01-Procedures/QP-34-PermEmplFile.docx" TargetMode="External"/><Relationship Id="rId127" Type="http://schemas.openxmlformats.org/officeDocument/2006/relationships/hyperlink" Target="https://www.pcbs.gov.ps/iso/02-RelatedDocs/QF-30-01-SupplReqForm.docx" TargetMode="External"/><Relationship Id="rId10" Type="http://schemas.openxmlformats.org/officeDocument/2006/relationships/hyperlink" Target="https://www.pcbs.gov.ps/iso/01-Procedures/QP-04-InternalAuditPr.docx" TargetMode="External"/><Relationship Id="rId31" Type="http://schemas.openxmlformats.org/officeDocument/2006/relationships/hyperlink" Target="https://www.pcbs.gov.ps/iso/01-Procedures/QP-12-TrainingPr.docx" TargetMode="External"/><Relationship Id="rId52" Type="http://schemas.openxmlformats.org/officeDocument/2006/relationships/hyperlink" Target="https://www.pcbs.gov.ps/iso/01-Procedures/QP-16-StaticalSurvey.docx" TargetMode="External"/><Relationship Id="rId73" Type="http://schemas.openxmlformats.org/officeDocument/2006/relationships/hyperlink" Target="https://www.pcbs.gov.ps/iso/01-Procedures/QP-19-AnnuPerfAppraisal.docx" TargetMode="External"/><Relationship Id="rId78" Type="http://schemas.openxmlformats.org/officeDocument/2006/relationships/hyperlink" Target="https://www.pcbs.gov.ps/iso/01-Procedures/QP-22-AdminRecoedsSurvPr.docx" TargetMode="External"/><Relationship Id="rId94" Type="http://schemas.openxmlformats.org/officeDocument/2006/relationships/hyperlink" Target="https://www.pcbs.gov.ps/iso/01-Procedures/QP-30-PurchContPr.docx" TargetMode="External"/><Relationship Id="rId99" Type="http://schemas.openxmlformats.org/officeDocument/2006/relationships/hyperlink" Target="https://www.pcbs.gov.ps/iso/01-Procedures/QP-32-StorContPr.docx" TargetMode="External"/><Relationship Id="rId101" Type="http://schemas.openxmlformats.org/officeDocument/2006/relationships/hyperlink" Target="https://www.pcbs.gov.ps/iso/01-Procedures/QP-32-StorContPr.docx" TargetMode="External"/><Relationship Id="rId122" Type="http://schemas.openxmlformats.org/officeDocument/2006/relationships/hyperlink" Target="https://www.pcbs.gov.ps/iso/01-Procedures/QP-17-PermEmplAssign.docx" TargetMode="External"/><Relationship Id="rId143" Type="http://schemas.openxmlformats.org/officeDocument/2006/relationships/hyperlink" Target="https://www.pcbs.gov.ps/iso/02-RelatedDocs/WI-26-01-NewCompPrepWi.docx" TargetMode="External"/><Relationship Id="rId148" Type="http://schemas.openxmlformats.org/officeDocument/2006/relationships/hyperlink" Target="https://www.pcbs.gov.ps/iso/02-RelatedDocs/QF-22-01-DeliverAdmRec.docx" TargetMode="External"/><Relationship Id="rId164" Type="http://schemas.openxmlformats.org/officeDocument/2006/relationships/hyperlink" Target="https://www.pcbs.gov.ps/iso/02-RelatedDocs/QF-16-16-DocumentationProjs.docx" TargetMode="External"/><Relationship Id="rId169" Type="http://schemas.openxmlformats.org/officeDocument/2006/relationships/hyperlink" Target="https://www.pcbs.gov.ps/iso/02-RelatedDocs/QF-16-10-TechConfDesForm.docx" TargetMode="External"/><Relationship Id="rId185" Type="http://schemas.openxmlformats.org/officeDocument/2006/relationships/hyperlink" Target="https://www.pcbs.gov.ps/iso/02-RelatedDocs/WI-13-02-GuideMeetings.docx" TargetMode="External"/><Relationship Id="rId4" Type="http://schemas.openxmlformats.org/officeDocument/2006/relationships/hyperlink" Target="https://www.pcbs.gov.ps/iso/01-Procedures/QP-03-CorPrevPr.docx" TargetMode="External"/><Relationship Id="rId9" Type="http://schemas.openxmlformats.org/officeDocument/2006/relationships/hyperlink" Target="https://www.pcbs.gov.ps/iso/01-Procedures/QP-04-InternalAuditPr.docx" TargetMode="External"/><Relationship Id="rId180" Type="http://schemas.openxmlformats.org/officeDocument/2006/relationships/hyperlink" Target="https://www.pcbs.gov.ps/iso/02-RelatedDocs/QF-14-01-AnnualNeedsList.docx" TargetMode="External"/><Relationship Id="rId210" Type="http://schemas.openxmlformats.org/officeDocument/2006/relationships/hyperlink" Target="https://www.pcbs.gov.ps/iso/01-Procedures/QP-08-QuaGoalsRealPr.docx" TargetMode="External"/><Relationship Id="rId215" Type="http://schemas.openxmlformats.org/officeDocument/2006/relationships/hyperlink" Target="https://www.pcbs.gov.ps/iso/01-Procedures/QP-03-CorPrevPr.docx" TargetMode="External"/><Relationship Id="rId26" Type="http://schemas.openxmlformats.org/officeDocument/2006/relationships/hyperlink" Target="https://www.pcbs.gov.ps/iso/01-Procedures/QP-05-DocDevPr.docx" TargetMode="External"/><Relationship Id="rId231" Type="http://schemas.openxmlformats.org/officeDocument/2006/relationships/hyperlink" Target="https://www.pcbs.gov.ps/iso/02-RelatedDocs/QF-03-01-NonConformCase.docx" TargetMode="External"/><Relationship Id="rId47" Type="http://schemas.openxmlformats.org/officeDocument/2006/relationships/hyperlink" Target="https://www.pcbs.gov.ps/iso/01-Procedures/QP-16-StaticalSurvey.docx" TargetMode="External"/><Relationship Id="rId68" Type="http://schemas.openxmlformats.org/officeDocument/2006/relationships/hyperlink" Target="https://www.pcbs.gov.ps/iso/01-Procedures/QP-17-PermEmplAssign.docx" TargetMode="External"/><Relationship Id="rId89" Type="http://schemas.openxmlformats.org/officeDocument/2006/relationships/hyperlink" Target="https://www.pcbs.gov.ps/iso/01-Procedures/QP-29-InternetPr.docx" TargetMode="External"/><Relationship Id="rId112" Type="http://schemas.openxmlformats.org/officeDocument/2006/relationships/hyperlink" Target="https://www.pcbs.gov.ps/iso/01-Procedures/QP-36-TempEmplAssign.docx" TargetMode="External"/><Relationship Id="rId133" Type="http://schemas.openxmlformats.org/officeDocument/2006/relationships/hyperlink" Target="https://www.pcbs.gov.ps/iso/01-Procedures/QP-32-StorContPr.docx" TargetMode="External"/><Relationship Id="rId154" Type="http://schemas.openxmlformats.org/officeDocument/2006/relationships/hyperlink" Target="https://www.pcbs.gov.ps/iso/02-RelatedDocs/QF-18-01-ResignationRequest-mod.docx" TargetMode="External"/><Relationship Id="rId175" Type="http://schemas.openxmlformats.org/officeDocument/2006/relationships/hyperlink" Target="https://www.pcbs.gov.ps/iso/02-RelatedDocs/WI-16-01-TechCommsSystem-mod.docx" TargetMode="External"/><Relationship Id="rId196" Type="http://schemas.openxmlformats.org/officeDocument/2006/relationships/hyperlink" Target="https://www.pcbs.gov.ps/iso/02-RelatedDocs/ISO-MainFile.xlsx" TargetMode="External"/><Relationship Id="rId200" Type="http://schemas.openxmlformats.org/officeDocument/2006/relationships/hyperlink" Target="https://www.pcbs.gov.ps/iso/02-RelatedDocs/QC-En-Policy.pdf" TargetMode="External"/><Relationship Id="rId16" Type="http://schemas.openxmlformats.org/officeDocument/2006/relationships/hyperlink" Target="https://www.pcbs.gov.ps/iso/01-Procedures/QP-04-InternalAuditPr.docx" TargetMode="External"/><Relationship Id="rId221" Type="http://schemas.openxmlformats.org/officeDocument/2006/relationships/hyperlink" Target="https://www.pcbs.gov.ps/iso/02-RelatedDocs/ISO-MainFile.xlsx" TargetMode="External"/><Relationship Id="rId37" Type="http://schemas.openxmlformats.org/officeDocument/2006/relationships/hyperlink" Target="https://www.pcbs.gov.ps/iso/01-Procedures/QP-13-AdminComms.docx" TargetMode="External"/><Relationship Id="rId58" Type="http://schemas.openxmlformats.org/officeDocument/2006/relationships/hyperlink" Target="https://www.pcbs.gov.ps/iso/01-Procedures/QP-16-StaticalSurvey.docx" TargetMode="External"/><Relationship Id="rId79" Type="http://schemas.openxmlformats.org/officeDocument/2006/relationships/hyperlink" Target="https://www.pcbs.gov.ps/iso/01-Procedures/QP-22-AdminRecoedsSurvPr.docx" TargetMode="External"/><Relationship Id="rId102" Type="http://schemas.openxmlformats.org/officeDocument/2006/relationships/hyperlink" Target="https://www.pcbs.gov.ps/iso/01-Procedures/QP-32-StorContPr.docx" TargetMode="External"/><Relationship Id="rId123" Type="http://schemas.openxmlformats.org/officeDocument/2006/relationships/hyperlink" Target="https://www.pcbs.gov.ps/iso/02-RelatedDocs/WI-34-02-ElectArchSysEmpl.docx" TargetMode="External"/><Relationship Id="rId144" Type="http://schemas.openxmlformats.org/officeDocument/2006/relationships/hyperlink" Target="https://www.pcbs.gov.ps/iso/01-Procedures/QP-32-StorContPr.docx" TargetMode="External"/><Relationship Id="rId90" Type="http://schemas.openxmlformats.org/officeDocument/2006/relationships/hyperlink" Target="https://www.pcbs.gov.ps/iso/01-Procedures/QP-29-InternetPr.docx" TargetMode="External"/><Relationship Id="rId165" Type="http://schemas.openxmlformats.org/officeDocument/2006/relationships/hyperlink" Target="https://www.pcbs.gov.ps/iso/02-RelatedDocs/QF-16-15-QualifForm.docx" TargetMode="External"/><Relationship Id="rId186" Type="http://schemas.openxmlformats.org/officeDocument/2006/relationships/hyperlink" Target="https://www.pcbs.gov.ps/iso/02-RelatedDocs/WI-13-01-GuideCouncilsAndComms.pdf" TargetMode="External"/><Relationship Id="rId211" Type="http://schemas.openxmlformats.org/officeDocument/2006/relationships/hyperlink" Target="https://www.pcbs.gov.ps/iso/01-Procedures/QP-03-CorPrevPr.docx" TargetMode="External"/><Relationship Id="rId232"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2"/>
  <sheetViews>
    <sheetView rightToLeft="1" tabSelected="1" zoomScaleNormal="100" workbookViewId="0">
      <selection sqref="A1:C1"/>
    </sheetView>
  </sheetViews>
  <sheetFormatPr defaultRowHeight="12.75" x14ac:dyDescent="0.2"/>
  <cols>
    <col min="1" max="1" width="15.28515625" style="1" bestFit="1" customWidth="1"/>
    <col min="2" max="2" width="19.42578125" style="2" bestFit="1" customWidth="1"/>
    <col min="3" max="3" width="64.7109375" style="2" bestFit="1" customWidth="1"/>
    <col min="4" max="4" width="13" style="1" bestFit="1" customWidth="1"/>
    <col min="5" max="16384" width="9.140625" style="1"/>
  </cols>
  <sheetData>
    <row r="1" spans="1:5" ht="48.75" customHeight="1" x14ac:dyDescent="0.2">
      <c r="A1" s="263" t="s">
        <v>256</v>
      </c>
      <c r="B1" s="264"/>
      <c r="C1" s="264"/>
    </row>
    <row r="2" spans="1:5" ht="11.25" customHeight="1" x14ac:dyDescent="0.2">
      <c r="A2" s="69"/>
      <c r="B2" s="68"/>
      <c r="C2" s="68"/>
    </row>
    <row r="3" spans="1:5" ht="20.100000000000001" customHeight="1" x14ac:dyDescent="0.2">
      <c r="A3" s="265" t="s">
        <v>954</v>
      </c>
      <c r="B3" s="265"/>
      <c r="C3" s="64">
        <f>MAX('QF-05-08-ProcRecord'!E6:E101,'QF-05-09-DocsRecord'!E6:E204)</f>
        <v>45601</v>
      </c>
      <c r="D3" s="253"/>
    </row>
    <row r="4" spans="1:5" ht="20.100000000000001" customHeight="1" x14ac:dyDescent="0.2">
      <c r="A4" s="265" t="s">
        <v>955</v>
      </c>
      <c r="B4" s="265"/>
      <c r="C4" s="64">
        <v>45601</v>
      </c>
      <c r="D4" s="253"/>
    </row>
    <row r="5" spans="1:5" ht="9.75" customHeight="1" x14ac:dyDescent="0.2">
      <c r="A5" s="67"/>
      <c r="B5" s="16"/>
    </row>
    <row r="6" spans="1:5" s="3" customFormat="1" ht="24.75" x14ac:dyDescent="0.2">
      <c r="A6" s="5" t="s">
        <v>30</v>
      </c>
      <c r="B6" s="5" t="s">
        <v>744</v>
      </c>
      <c r="C6" s="4" t="s">
        <v>31</v>
      </c>
    </row>
    <row r="7" spans="1:5" s="3" customFormat="1" ht="24.75" x14ac:dyDescent="0.2">
      <c r="A7" s="164">
        <f>IF(ISNUMBER(A6),A6+1,1)</f>
        <v>1</v>
      </c>
      <c r="B7" s="184" t="s">
        <v>743</v>
      </c>
      <c r="C7" s="66" t="str">
        <f>'A-ISO-Links'!$A$1</f>
        <v>روابط جميع ملفات نظام إدارة الجودة المضمنة في الصفحة الالكترونية لنظام إدارة الجودة</v>
      </c>
    </row>
    <row r="8" spans="1:5" s="3" customFormat="1" ht="24.75" x14ac:dyDescent="0.2">
      <c r="A8" s="164">
        <f t="shared" ref="A8:A22" si="0">IF(ISNUMBER(A7),A7+1,1)</f>
        <v>2</v>
      </c>
      <c r="B8" s="184" t="s">
        <v>200</v>
      </c>
      <c r="C8" s="66" t="str">
        <f>'QF-04-01-AnnuaAuditPlan'!$B$3</f>
        <v>خطة التدقيق الداخلي السنوية</v>
      </c>
    </row>
    <row r="9" spans="1:5" s="3" customFormat="1" ht="24.75" x14ac:dyDescent="0.2">
      <c r="A9" s="164">
        <f t="shared" si="0"/>
        <v>3</v>
      </c>
      <c r="B9" s="184" t="s">
        <v>198</v>
      </c>
      <c r="C9" s="10" t="str">
        <f>'QF-04-02-AuditProg'!$C$3</f>
        <v>برنامج التدقيق الداخلي</v>
      </c>
    </row>
    <row r="10" spans="1:5" s="3" customFormat="1" ht="24.75" x14ac:dyDescent="0.2">
      <c r="A10" s="164">
        <f t="shared" si="0"/>
        <v>4</v>
      </c>
      <c r="B10" s="184" t="s">
        <v>6</v>
      </c>
      <c r="C10" s="10" t="str">
        <f>'QF-05-01-ModReq'!$C$3</f>
        <v>طلـب تغيير على وثيقــة/وثائق نظام إدارة الجودة</v>
      </c>
      <c r="E10" s="51"/>
    </row>
    <row r="11" spans="1:5" s="3" customFormat="1" ht="24.75" x14ac:dyDescent="0.2">
      <c r="A11" s="164">
        <f t="shared" si="0"/>
        <v>5</v>
      </c>
      <c r="B11" s="184" t="s">
        <v>208</v>
      </c>
      <c r="C11" s="10" t="str">
        <f>'QF-05-08-ProcRecord'!$B$3</f>
        <v>سجل قائمة إجراءات نظام إدارة الجودة</v>
      </c>
    </row>
    <row r="12" spans="1:5" s="3" customFormat="1" ht="24.75" x14ac:dyDescent="0.2">
      <c r="A12" s="164">
        <f t="shared" si="0"/>
        <v>6</v>
      </c>
      <c r="B12" s="184" t="s">
        <v>210</v>
      </c>
      <c r="C12" s="10" t="str">
        <f>'QF-05-09-DocsRecord'!$B$3</f>
        <v>سجل قائمة وثائق وسجلات نظام إدارة الجودة</v>
      </c>
    </row>
    <row r="13" spans="1:5" s="3" customFormat="1" ht="24.75" x14ac:dyDescent="0.2">
      <c r="A13" s="164">
        <f t="shared" si="0"/>
        <v>7</v>
      </c>
      <c r="B13" s="184" t="s">
        <v>211</v>
      </c>
      <c r="C13" s="10" t="str">
        <f>'QF-05-10-Proc+DocsRecord'!$B$3</f>
        <v>سجل قائمة ربط إجراءات نظام إدارة الجودة مع الوثائق والسجلات ذات الصلة</v>
      </c>
    </row>
    <row r="14" spans="1:5" s="3" customFormat="1" ht="24.75" x14ac:dyDescent="0.2">
      <c r="A14" s="164">
        <f t="shared" si="0"/>
        <v>8</v>
      </c>
      <c r="B14" s="184" t="s">
        <v>184</v>
      </c>
      <c r="C14" s="10" t="str">
        <f>'QF-08-01-QualGoalForm'!$B$3</f>
        <v>نموذج هدف الجودة</v>
      </c>
    </row>
    <row r="15" spans="1:5" s="3" customFormat="1" ht="24.75" x14ac:dyDescent="0.2">
      <c r="A15" s="164">
        <f t="shared" si="0"/>
        <v>9</v>
      </c>
      <c r="B15" s="185" t="s">
        <v>264</v>
      </c>
      <c r="C15" s="10" t="str">
        <f>'QF-13-02-AdminProgress'!$C$3</f>
        <v>نموذج تقدم العمل على تنفيذ توصيات ومتابعات اللجان الإدارية</v>
      </c>
    </row>
    <row r="16" spans="1:5" s="3" customFormat="1" ht="24.75" x14ac:dyDescent="0.2">
      <c r="A16" s="164">
        <f t="shared" si="0"/>
        <v>10</v>
      </c>
      <c r="B16" s="185" t="s">
        <v>139</v>
      </c>
      <c r="C16" s="10" t="str">
        <f>'QF-16-01-PrepFile'!B4</f>
        <v xml:space="preserve">قائمة محتويات الملف التحضيري لمسح إحصائي </v>
      </c>
    </row>
    <row r="17" spans="1:3" s="3" customFormat="1" ht="24.75" x14ac:dyDescent="0.2">
      <c r="A17" s="164">
        <f t="shared" si="0"/>
        <v>11</v>
      </c>
      <c r="B17" s="185" t="s">
        <v>384</v>
      </c>
      <c r="C17" s="10" t="str">
        <f>'QF-16-22-tasks'!C4</f>
        <v>قائمة مهام النموذج المعياري لتخطيط وتنفيذ مشروع إحصائي GSBPM 5.1</v>
      </c>
    </row>
    <row r="18" spans="1:3" s="3" customFormat="1" ht="24.75" x14ac:dyDescent="0.2">
      <c r="A18" s="164">
        <f t="shared" si="0"/>
        <v>12</v>
      </c>
      <c r="B18" s="185" t="s">
        <v>930</v>
      </c>
      <c r="C18" s="10" t="str">
        <f>'QF-16-23-ChangeVocabulary'!C3</f>
        <v>نموذج تغيير على مصطلحات/مؤشرات/متغيرات</v>
      </c>
    </row>
    <row r="19" spans="1:3" s="3" customFormat="1" ht="24.75" x14ac:dyDescent="0.2">
      <c r="A19" s="164">
        <f t="shared" si="0"/>
        <v>13</v>
      </c>
      <c r="B19" s="185" t="s">
        <v>908</v>
      </c>
      <c r="C19" s="10" t="str">
        <f>'QF-16-24-SurveySchedule'!B4</f>
        <v>الجدول الزمني الخاص بالمسح</v>
      </c>
    </row>
    <row r="20" spans="1:3" s="3" customFormat="1" ht="24.75" x14ac:dyDescent="0.2">
      <c r="A20" s="164">
        <f t="shared" si="0"/>
        <v>14</v>
      </c>
      <c r="B20" s="185" t="s">
        <v>24</v>
      </c>
      <c r="C20" s="10" t="str">
        <f>'QF-21-01-TechCommsList.xlsx'!B3</f>
        <v>قائمة اللجان الفنية</v>
      </c>
    </row>
    <row r="21" spans="1:3" s="3" customFormat="1" ht="24.75" x14ac:dyDescent="0.2">
      <c r="A21" s="164">
        <f t="shared" si="0"/>
        <v>15</v>
      </c>
      <c r="B21" s="185" t="s">
        <v>70</v>
      </c>
      <c r="C21" s="10" t="str">
        <f>'QF-34-01-PermEmplFileForm'!$C$4</f>
        <v>قائمة محتويات ملف الموظف الدائم</v>
      </c>
    </row>
    <row r="22" spans="1:3" s="3" customFormat="1" ht="24.75" x14ac:dyDescent="0.2">
      <c r="A22" s="164">
        <f t="shared" si="0"/>
        <v>16</v>
      </c>
      <c r="B22" s="185" t="s">
        <v>63</v>
      </c>
      <c r="C22" s="10" t="str">
        <f>'QF-35-01-TempEmplFileForm'!$C$4</f>
        <v>قائمة محتويات ملف الموظف المؤقت</v>
      </c>
    </row>
  </sheetData>
  <sheetProtection formatCells="0" formatColumns="0" formatRows="0" insertColumns="0" insertRows="0" insertHyperlinks="0" deleteColumns="0" deleteRows="0" sort="0" autoFilter="0" pivotTables="0"/>
  <sortState ref="A5:C10">
    <sortCondition ref="B5:B10"/>
  </sortState>
  <mergeCells count="3">
    <mergeCell ref="A1:C1"/>
    <mergeCell ref="A3:B3"/>
    <mergeCell ref="A4:B4"/>
  </mergeCells>
  <hyperlinks>
    <hyperlink ref="B8" location="'QF-04-01-AnnuaAuditPlan'!A1" display="QF-04-01"/>
    <hyperlink ref="B9" location="'QF-04-02-AuditProg'!A1" display="QF-04-02"/>
    <hyperlink ref="B10" location="'QF-05-01-ModReq'!A1" display="QF-05-01"/>
    <hyperlink ref="B11" location="'QF-05-08-ProcRecord'!A1" display="QF-05-08"/>
    <hyperlink ref="B12" location="'QF-05-09-DocsRecord'!A1" display="QF-05-09"/>
    <hyperlink ref="B14" location="'QF-08-01-QualGoalForm'!Print_Titles" display="QF-08-01"/>
    <hyperlink ref="B15" location="'QF-13-02-AdminProgress'!A1" display="QF-13-02"/>
    <hyperlink ref="B21" location="'QF-34-01-PermEmplFileForm'!A1" display="QF-34-01"/>
    <hyperlink ref="B22" location="'QF-35-01-TempEmplFileForm'!A1" display="QF-35-01"/>
    <hyperlink ref="B16" location="'QF-16-01-PrepFile'!A1" display="QF-16-01"/>
    <hyperlink ref="B17" location="'QF-16-22-tasks'!A1" display="QF-16-22"/>
    <hyperlink ref="B13" location="'QF-05-10-Proc+DocsRecord'!A1" display="QF-05-10"/>
    <hyperlink ref="B7" location="'A-ISO-Links'!A1" display="A-ISO-Links"/>
    <hyperlink ref="B20" location="'QF-21-01-TechCommsList.xlsx'!Print_Titles" display="QF-21-01"/>
    <hyperlink ref="B18" location="'QF-16-23-ChangeVocabulary'!Print_Area" display="QF-16-23"/>
    <hyperlink ref="B19" location="'QF-16-24-SurveySchedule'!A1" display="QF-16-24"/>
  </hyperlinks>
  <printOptions horizontalCentered="1"/>
  <pageMargins left="0.39370078740157483" right="0.39370078740157483" top="0.78740157480314965" bottom="0.78740157480314965" header="0.51181102362204722" footer="0.51181102362204722"/>
  <pageSetup paperSize="9" fitToHeight="0" orientation="portrait" r:id="rId1"/>
  <headerFooter alignWithMargins="0">
    <oddHeader xml:space="preserve">&amp;C&amp;"Simplified Arabic,Regular"&amp;12صفحة &amp;P من &amp;N </oddHeader>
    <oddFooter>&amp;L&amp;"Times New Roman,Regular"&amp;8&amp;Z&amp;F&gt;&amp;A (Printed: &amp;D &amp;T)&amp;R&amp;"Simplified Arabic,Regular"آيزو 9001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rightToLeft="1" zoomScaleNormal="100" workbookViewId="0">
      <selection sqref="A1:E1"/>
    </sheetView>
  </sheetViews>
  <sheetFormatPr defaultRowHeight="12.75" x14ac:dyDescent="0.2"/>
  <cols>
    <col min="1" max="1" width="9" style="1" customWidth="1"/>
    <col min="2" max="2" width="9.5703125" style="1" bestFit="1" customWidth="1"/>
    <col min="3" max="4" width="29" style="1" customWidth="1"/>
    <col min="5" max="5" width="25.42578125" style="2" customWidth="1"/>
    <col min="6" max="6" width="16.5703125" style="2" customWidth="1"/>
    <col min="7" max="7" width="19.7109375" style="2" bestFit="1" customWidth="1"/>
    <col min="8" max="16384" width="9.140625" style="1"/>
  </cols>
  <sheetData>
    <row r="1" spans="1:7" ht="21" customHeight="1" x14ac:dyDescent="0.2">
      <c r="A1" s="21" t="s">
        <v>1</v>
      </c>
      <c r="B1" s="21"/>
      <c r="C1" s="110"/>
      <c r="D1" s="2"/>
      <c r="E1" s="269" t="s">
        <v>263</v>
      </c>
      <c r="F1" s="269"/>
      <c r="G1" s="269"/>
    </row>
    <row r="2" spans="1:7" ht="21" customHeight="1" x14ac:dyDescent="0.2">
      <c r="A2" s="13" t="s">
        <v>2</v>
      </c>
      <c r="B2" s="13"/>
      <c r="C2" s="20" t="s">
        <v>264</v>
      </c>
      <c r="D2" s="22"/>
      <c r="E2" s="269"/>
      <c r="F2" s="269"/>
      <c r="G2" s="269"/>
    </row>
    <row r="3" spans="1:7" ht="21" customHeight="1" x14ac:dyDescent="0.2">
      <c r="A3" s="13" t="s">
        <v>3</v>
      </c>
      <c r="B3" s="13"/>
      <c r="C3" s="13" t="s">
        <v>265</v>
      </c>
      <c r="D3" s="22"/>
      <c r="E3" s="269"/>
      <c r="F3" s="269"/>
      <c r="G3" s="269"/>
    </row>
    <row r="4" spans="1:7" ht="21" customHeight="1" x14ac:dyDescent="0.2">
      <c r="A4" s="13" t="s">
        <v>4</v>
      </c>
      <c r="B4" s="13"/>
      <c r="C4" s="17">
        <v>100</v>
      </c>
      <c r="D4" s="21" t="s">
        <v>0</v>
      </c>
      <c r="E4" s="111">
        <v>44532</v>
      </c>
      <c r="F4" s="1"/>
      <c r="G4" s="1"/>
    </row>
    <row r="5" spans="1:7" x14ac:dyDescent="0.2">
      <c r="C5" s="2"/>
      <c r="D5" s="2"/>
      <c r="E5" s="15"/>
    </row>
    <row r="7" spans="1:7" customFormat="1" ht="25.5" x14ac:dyDescent="0.2">
      <c r="A7" s="112" t="s">
        <v>266</v>
      </c>
      <c r="B7" s="112" t="s">
        <v>267</v>
      </c>
      <c r="C7" s="112" t="s">
        <v>268</v>
      </c>
      <c r="D7" s="112" t="s">
        <v>269</v>
      </c>
      <c r="E7" s="112" t="s">
        <v>270</v>
      </c>
      <c r="F7" s="112" t="s">
        <v>271</v>
      </c>
    </row>
    <row r="8" spans="1:7" s="116" customFormat="1" ht="20.100000000000001" customHeight="1" x14ac:dyDescent="0.2">
      <c r="A8" s="113">
        <v>1</v>
      </c>
      <c r="B8" s="114"/>
      <c r="C8" s="114"/>
      <c r="D8" s="114"/>
      <c r="E8" s="115"/>
      <c r="F8" s="114"/>
    </row>
    <row r="9" spans="1:7" s="116" customFormat="1" ht="20.100000000000001" customHeight="1" x14ac:dyDescent="0.2">
      <c r="A9" s="113">
        <v>2</v>
      </c>
      <c r="B9" s="114"/>
      <c r="C9" s="114"/>
      <c r="D9" s="114"/>
      <c r="E9" s="115"/>
      <c r="F9" s="114"/>
    </row>
    <row r="10" spans="1:7" s="116" customFormat="1" ht="20.100000000000001" customHeight="1" x14ac:dyDescent="0.2">
      <c r="A10" s="113">
        <v>3</v>
      </c>
      <c r="B10" s="114"/>
      <c r="C10" s="114"/>
      <c r="D10" s="114"/>
      <c r="E10" s="115"/>
      <c r="F10" s="114"/>
    </row>
    <row r="11" spans="1:7" s="116" customFormat="1" ht="20.100000000000001" customHeight="1" x14ac:dyDescent="0.2">
      <c r="A11" s="113">
        <v>4</v>
      </c>
      <c r="B11" s="114"/>
      <c r="C11" s="114"/>
      <c r="D11" s="114"/>
      <c r="E11" s="115"/>
      <c r="F11" s="114"/>
    </row>
    <row r="12" spans="1:7" s="116" customFormat="1" ht="20.100000000000001" customHeight="1" x14ac:dyDescent="0.2">
      <c r="A12" s="113">
        <v>5</v>
      </c>
      <c r="B12" s="114"/>
      <c r="C12" s="114"/>
      <c r="D12" s="114"/>
      <c r="E12" s="115"/>
      <c r="F12" s="114"/>
    </row>
    <row r="13" spans="1:7" s="116" customFormat="1" ht="20.100000000000001" customHeight="1" x14ac:dyDescent="0.2">
      <c r="A13" s="113">
        <v>6</v>
      </c>
      <c r="B13" s="114"/>
      <c r="C13" s="114"/>
      <c r="D13" s="114"/>
      <c r="E13" s="115"/>
      <c r="F13" s="114"/>
    </row>
    <row r="14" spans="1:7" s="116" customFormat="1" ht="20.100000000000001" customHeight="1" x14ac:dyDescent="0.2">
      <c r="A14" s="113">
        <v>7</v>
      </c>
      <c r="B14" s="114"/>
      <c r="C14" s="114"/>
      <c r="D14" s="114"/>
      <c r="E14" s="115"/>
      <c r="F14" s="114"/>
    </row>
    <row r="15" spans="1:7" s="116" customFormat="1" ht="20.100000000000001" customHeight="1" x14ac:dyDescent="0.2">
      <c r="A15" s="113">
        <v>8</v>
      </c>
      <c r="B15" s="114"/>
      <c r="C15" s="114"/>
      <c r="D15" s="114"/>
      <c r="E15" s="115"/>
      <c r="F15" s="114"/>
    </row>
    <row r="16" spans="1:7" s="116" customFormat="1" ht="20.100000000000001" customHeight="1" x14ac:dyDescent="0.2">
      <c r="A16" s="113">
        <v>9</v>
      </c>
      <c r="B16" s="114"/>
      <c r="C16" s="114"/>
      <c r="D16" s="114"/>
      <c r="E16" s="115"/>
      <c r="F16" s="114"/>
    </row>
    <row r="17" spans="1:6" s="116" customFormat="1" ht="20.100000000000001" customHeight="1" x14ac:dyDescent="0.2">
      <c r="A17" s="113">
        <v>10</v>
      </c>
      <c r="B17" s="114"/>
      <c r="C17" s="114"/>
      <c r="D17" s="114"/>
      <c r="E17" s="115"/>
      <c r="F17" s="114"/>
    </row>
    <row r="18" spans="1:6" s="116" customFormat="1" ht="20.100000000000001" customHeight="1" x14ac:dyDescent="0.2">
      <c r="A18" s="113">
        <v>11</v>
      </c>
      <c r="B18" s="114"/>
      <c r="C18" s="114"/>
      <c r="D18" s="114"/>
      <c r="E18" s="115"/>
      <c r="F18" s="114"/>
    </row>
    <row r="19" spans="1:6" s="116" customFormat="1" ht="20.100000000000001" customHeight="1" x14ac:dyDescent="0.2">
      <c r="A19" s="113">
        <v>12</v>
      </c>
      <c r="B19" s="114"/>
      <c r="C19" s="114"/>
      <c r="D19" s="114"/>
      <c r="E19" s="115"/>
      <c r="F19" s="114"/>
    </row>
    <row r="20" spans="1:6" s="116" customFormat="1" ht="20.100000000000001" customHeight="1" x14ac:dyDescent="0.2">
      <c r="A20" s="113">
        <v>13</v>
      </c>
      <c r="B20" s="114"/>
      <c r="C20" s="114"/>
      <c r="D20" s="114"/>
      <c r="E20" s="115"/>
      <c r="F20" s="114"/>
    </row>
    <row r="21" spans="1:6" s="116" customFormat="1" ht="20.100000000000001" customHeight="1" x14ac:dyDescent="0.2">
      <c r="A21" s="117"/>
    </row>
    <row r="22" spans="1:6" s="116" customFormat="1" ht="20.100000000000001" customHeight="1" x14ac:dyDescent="0.65">
      <c r="A22" s="280" t="s">
        <v>272</v>
      </c>
      <c r="B22" s="280"/>
      <c r="C22" s="280"/>
      <c r="D22" s="118" t="s">
        <v>273</v>
      </c>
      <c r="E22" s="118" t="s">
        <v>274</v>
      </c>
    </row>
    <row r="23" spans="1:6" s="116" customFormat="1" ht="20.100000000000001" customHeight="1" x14ac:dyDescent="0.2">
      <c r="A23" s="281" t="s">
        <v>275</v>
      </c>
      <c r="B23" s="281"/>
      <c r="C23" s="281"/>
      <c r="D23" s="119"/>
      <c r="E23" s="115"/>
    </row>
    <row r="24" spans="1:6" s="116" customFormat="1" ht="20.100000000000001" customHeight="1" x14ac:dyDescent="0.2">
      <c r="A24" s="281" t="s">
        <v>276</v>
      </c>
      <c r="B24" s="281"/>
      <c r="C24" s="281"/>
      <c r="D24" s="119"/>
      <c r="E24" s="115"/>
    </row>
  </sheetData>
  <sheetProtection formatCells="0" formatColumns="0" formatRows="0" insertColumns="0" insertRows="0" insertHyperlinks="0" deleteColumns="0" deleteRows="0" sort="0" autoFilter="0" pivotTables="0"/>
  <mergeCells count="4">
    <mergeCell ref="E1:G3"/>
    <mergeCell ref="A22:C22"/>
    <mergeCell ref="A23:C23"/>
    <mergeCell ref="A24:C24"/>
  </mergeCells>
  <dataValidations disablePrompts="1" count="1">
    <dataValidation type="custom" allowBlank="1" showInputMessage="1" showErrorMessage="1" errorTitle="خلية محمية" error="يتم تعبئة الخلية آليا بناء على رمز .الوثيقة_x000a__x000a_لا يُسمح بالإدخال إلا إذا كان نوع طلب التغيير هو_x000a_ &quot;1. إنشاء وثيقة جديدة&quot;" sqref="C3">
      <formula1>$B3="1. إنشاء وثيقة جديدة"</formula1>
    </dataValidation>
  </dataValidations>
  <printOptions horizontalCentered="1"/>
  <pageMargins left="0.39370078740157483" right="0.39370078740157483" top="0.78740157480314965" bottom="0.78740157480314965" header="0.51181102362204722" footer="0.51181102362204722"/>
  <pageSetup paperSize="9" fitToHeight="0" orientation="landscape" r:id="rId1"/>
  <headerFooter alignWithMargins="0">
    <oddHeader xml:space="preserve">&amp;C&amp;"Simplified Arabic,Regular"&amp;12صفحة &amp;P من &amp;N </oddHeader>
    <oddFooter>&amp;L&amp;"Times New Roman,Regular"&amp;8&amp;Z&amp;F&gt;&amp;A (Printed: &amp;D &amp;T)&amp;R&amp;"Simplified Arabic,Regular"آيزو 9001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rightToLeft="1" zoomScale="130" zoomScaleNormal="130" workbookViewId="0">
      <selection sqref="A1:E1"/>
    </sheetView>
  </sheetViews>
  <sheetFormatPr defaultRowHeight="12.75" x14ac:dyDescent="0.2"/>
  <cols>
    <col min="1" max="1" width="35.85546875" style="1" customWidth="1"/>
    <col min="2" max="2" width="34.7109375" style="1" customWidth="1"/>
    <col min="3" max="4" width="12.7109375" style="1" customWidth="1"/>
    <col min="5" max="16384" width="9.140625" style="1"/>
  </cols>
  <sheetData>
    <row r="1" spans="1:4" ht="25.5" customHeight="1" x14ac:dyDescent="0.2">
      <c r="A1" s="269" t="s">
        <v>245</v>
      </c>
      <c r="B1" s="269"/>
      <c r="C1" s="269"/>
      <c r="D1" s="269"/>
    </row>
    <row r="2" spans="1:4" ht="25.5" x14ac:dyDescent="0.2">
      <c r="A2" s="21" t="s">
        <v>1</v>
      </c>
      <c r="B2" s="21"/>
      <c r="C2" s="130"/>
      <c r="D2" s="130"/>
    </row>
    <row r="3" spans="1:4" ht="25.5" x14ac:dyDescent="0.2">
      <c r="A3" s="13" t="s">
        <v>2</v>
      </c>
      <c r="B3" s="20" t="s">
        <v>139</v>
      </c>
      <c r="C3" s="130"/>
      <c r="D3" s="130"/>
    </row>
    <row r="4" spans="1:4" ht="25.5" x14ac:dyDescent="0.2">
      <c r="A4" s="13" t="s">
        <v>3</v>
      </c>
      <c r="B4" s="136" t="s">
        <v>319</v>
      </c>
      <c r="C4" s="130"/>
      <c r="D4" s="130"/>
    </row>
    <row r="5" spans="1:4" ht="25.5" x14ac:dyDescent="0.2">
      <c r="A5" s="13" t="s">
        <v>4</v>
      </c>
      <c r="B5" s="17">
        <v>107</v>
      </c>
    </row>
    <row r="6" spans="1:4" ht="25.5" x14ac:dyDescent="0.2">
      <c r="A6" s="21" t="s">
        <v>0</v>
      </c>
      <c r="B6" s="207">
        <v>45119</v>
      </c>
      <c r="C6" s="21"/>
      <c r="D6" s="207"/>
    </row>
    <row r="7" spans="1:4" x14ac:dyDescent="0.2">
      <c r="C7" s="2"/>
      <c r="D7" s="2"/>
    </row>
    <row r="10" spans="1:4" ht="23.25" x14ac:dyDescent="0.2">
      <c r="A10" s="282" t="s">
        <v>320</v>
      </c>
      <c r="B10" s="283"/>
    </row>
    <row r="11" spans="1:4" ht="186" x14ac:dyDescent="0.2">
      <c r="A11" s="126" t="s">
        <v>321</v>
      </c>
      <c r="B11" s="126" t="s">
        <v>764</v>
      </c>
      <c r="D11" s="209"/>
    </row>
    <row r="12" spans="1:4" ht="116.25" x14ac:dyDescent="0.2">
      <c r="A12" s="126" t="s">
        <v>322</v>
      </c>
      <c r="B12" s="126" t="s">
        <v>323</v>
      </c>
    </row>
    <row r="13" spans="1:4" ht="93" x14ac:dyDescent="0.2">
      <c r="A13" s="126" t="s">
        <v>324</v>
      </c>
      <c r="B13" s="126" t="s">
        <v>325</v>
      </c>
    </row>
    <row r="14" spans="1:4" ht="23.25" x14ac:dyDescent="0.2">
      <c r="A14" s="126" t="s">
        <v>326</v>
      </c>
      <c r="B14" s="126" t="s">
        <v>327</v>
      </c>
    </row>
    <row r="15" spans="1:4" ht="162.75" x14ac:dyDescent="0.2">
      <c r="A15" s="210" t="s">
        <v>328</v>
      </c>
      <c r="B15" s="210" t="s">
        <v>765</v>
      </c>
    </row>
    <row r="16" spans="1:4" ht="46.5" x14ac:dyDescent="0.2">
      <c r="A16" s="126" t="s">
        <v>329</v>
      </c>
      <c r="B16" s="126" t="s">
        <v>330</v>
      </c>
    </row>
    <row r="17" spans="1:2" ht="23.25" x14ac:dyDescent="0.2">
      <c r="A17" s="126" t="s">
        <v>331</v>
      </c>
      <c r="B17" s="126" t="s">
        <v>332</v>
      </c>
    </row>
    <row r="18" spans="1:2" ht="69.75" x14ac:dyDescent="0.2">
      <c r="A18" s="126" t="s">
        <v>333</v>
      </c>
      <c r="B18" s="210" t="s">
        <v>766</v>
      </c>
    </row>
    <row r="19" spans="1:2" ht="23.25" x14ac:dyDescent="0.2">
      <c r="A19" s="284" t="s">
        <v>334</v>
      </c>
      <c r="B19" s="284"/>
    </row>
    <row r="20" spans="1:2" ht="23.25" x14ac:dyDescent="0.2">
      <c r="A20" s="126" t="s">
        <v>335</v>
      </c>
      <c r="B20" s="126" t="s">
        <v>336</v>
      </c>
    </row>
    <row r="21" spans="1:2" ht="69.75" x14ac:dyDescent="0.2">
      <c r="A21" s="126" t="s">
        <v>337</v>
      </c>
      <c r="B21" s="126" t="s">
        <v>338</v>
      </c>
    </row>
    <row r="22" spans="1:2" ht="139.5" x14ac:dyDescent="0.2">
      <c r="A22" s="126" t="s">
        <v>339</v>
      </c>
      <c r="B22" s="210" t="s">
        <v>767</v>
      </c>
    </row>
    <row r="23" spans="1:2" ht="23.25" x14ac:dyDescent="0.2">
      <c r="A23" s="285" t="s">
        <v>340</v>
      </c>
      <c r="B23" s="286"/>
    </row>
    <row r="24" spans="1:2" ht="93" x14ac:dyDescent="0.2">
      <c r="A24" s="128" t="s">
        <v>341</v>
      </c>
      <c r="B24" s="128" t="s">
        <v>342</v>
      </c>
    </row>
    <row r="25" spans="1:2" ht="93" x14ac:dyDescent="0.2">
      <c r="A25" s="128" t="s">
        <v>343</v>
      </c>
      <c r="B25" s="128" t="s">
        <v>344</v>
      </c>
    </row>
    <row r="26" spans="1:2" ht="46.5" x14ac:dyDescent="0.2">
      <c r="A26" s="128" t="s">
        <v>345</v>
      </c>
      <c r="B26" s="128" t="s">
        <v>346</v>
      </c>
    </row>
    <row r="27" spans="1:2" ht="116.25" x14ac:dyDescent="0.2">
      <c r="A27" s="126" t="s">
        <v>347</v>
      </c>
      <c r="B27" s="210" t="s">
        <v>768</v>
      </c>
    </row>
    <row r="28" spans="1:2" ht="93" x14ac:dyDescent="0.2">
      <c r="A28" s="126" t="s">
        <v>348</v>
      </c>
      <c r="B28" s="126" t="s">
        <v>349</v>
      </c>
    </row>
    <row r="29" spans="1:2" ht="46.5" x14ac:dyDescent="0.2">
      <c r="A29" s="126" t="s">
        <v>350</v>
      </c>
      <c r="B29" s="126" t="s">
        <v>351</v>
      </c>
    </row>
    <row r="30" spans="1:2" ht="302.25" x14ac:dyDescent="0.2">
      <c r="A30" s="126" t="s">
        <v>352</v>
      </c>
      <c r="B30" s="211" t="s">
        <v>769</v>
      </c>
    </row>
    <row r="31" spans="1:2" ht="116.25" x14ac:dyDescent="0.2">
      <c r="A31" s="126" t="s">
        <v>353</v>
      </c>
      <c r="B31" s="210" t="s">
        <v>770</v>
      </c>
    </row>
  </sheetData>
  <sheetProtection formatCells="0" formatColumns="0" formatRows="0" insertColumns="0" insertRows="0" insertHyperlinks="0" deleteColumns="0" deleteRows="0" sort="0" autoFilter="0" pivotTables="0"/>
  <mergeCells count="4">
    <mergeCell ref="A10:B10"/>
    <mergeCell ref="A19:B19"/>
    <mergeCell ref="A23:B23"/>
    <mergeCell ref="A1:D1"/>
  </mergeCells>
  <printOptions horizontalCentered="1"/>
  <pageMargins left="0.39370078740157483" right="0.39370078740157483" top="0.78740157480314965" bottom="0.78740157480314965" header="0.51181102362204722" footer="0.51181102362204722"/>
  <pageSetup paperSize="9" fitToHeight="0" orientation="portrait" r:id="rId1"/>
  <headerFooter alignWithMargins="0">
    <oddHeader xml:space="preserve">&amp;C&amp;"Simplified Arabic,Regular"&amp;12صفحة &amp;P من &amp;N </oddHeader>
    <oddFooter>&amp;L&amp;"Times New Roman,Regular"&amp;8&amp;Z&amp;F&gt;&amp;A (Printed: &amp;D &amp;T)&amp;R&amp;"Simplified Arabic,Regular"آيزو 9001</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87"/>
  <sheetViews>
    <sheetView rightToLeft="1" zoomScaleNormal="100" zoomScaleSheetLayoutView="80" workbookViewId="0">
      <selection activeCell="C4" sqref="C4"/>
    </sheetView>
  </sheetViews>
  <sheetFormatPr defaultRowHeight="23.25" x14ac:dyDescent="0.6"/>
  <cols>
    <col min="1" max="1" width="6" style="212" customWidth="1"/>
    <col min="2" max="2" width="14.85546875" style="212" customWidth="1"/>
    <col min="3" max="3" width="22.42578125" style="212" customWidth="1"/>
    <col min="4" max="4" width="35.5703125" style="212" customWidth="1"/>
    <col min="5" max="5" width="32.7109375" style="212" customWidth="1"/>
    <col min="6" max="6" width="13.42578125" style="212" customWidth="1"/>
    <col min="7" max="7" width="14.5703125" style="212" customWidth="1"/>
    <col min="8" max="8" width="6.42578125" style="212" bestFit="1" customWidth="1"/>
    <col min="9" max="9" width="12.140625" style="212" bestFit="1" customWidth="1"/>
    <col min="10" max="10" width="11.7109375" style="212" bestFit="1" customWidth="1"/>
    <col min="11" max="11" width="6.28515625" style="212" bestFit="1" customWidth="1"/>
    <col min="12" max="12" width="6.7109375" style="212" bestFit="1" customWidth="1"/>
    <col min="13" max="13" width="7.140625" style="212" bestFit="1" customWidth="1"/>
    <col min="14" max="14" width="7.5703125" style="212" bestFit="1" customWidth="1"/>
    <col min="15" max="15" width="7.7109375" style="212" bestFit="1" customWidth="1"/>
    <col min="16" max="17" width="8.7109375" style="212" bestFit="1" customWidth="1"/>
    <col min="18" max="16384" width="9.140625" style="212"/>
  </cols>
  <sheetData>
    <row r="1" spans="1:17" s="254" customFormat="1" ht="25.5" x14ac:dyDescent="0.2">
      <c r="A1" s="287" t="s">
        <v>957</v>
      </c>
      <c r="B1" s="287"/>
      <c r="C1" s="287"/>
      <c r="D1" s="287"/>
      <c r="E1" s="287"/>
    </row>
    <row r="2" spans="1:17" s="254" customFormat="1" ht="25.5" x14ac:dyDescent="0.2">
      <c r="A2" s="255" t="s">
        <v>1</v>
      </c>
      <c r="B2" s="255"/>
      <c r="C2" s="256"/>
      <c r="D2" s="256"/>
    </row>
    <row r="3" spans="1:17" s="254" customFormat="1" ht="25.5" x14ac:dyDescent="0.2">
      <c r="A3" s="257" t="s">
        <v>2</v>
      </c>
      <c r="C3" s="255" t="s">
        <v>384</v>
      </c>
      <c r="D3" s="256"/>
    </row>
    <row r="4" spans="1:17" s="254" customFormat="1" ht="25.5" x14ac:dyDescent="0.2">
      <c r="A4" s="257" t="s">
        <v>3</v>
      </c>
      <c r="C4" s="258" t="s">
        <v>385</v>
      </c>
      <c r="D4" s="256"/>
    </row>
    <row r="5" spans="1:17" s="254" customFormat="1" ht="25.5" x14ac:dyDescent="0.2">
      <c r="A5" s="257" t="s">
        <v>4</v>
      </c>
      <c r="C5" s="259">
        <v>103</v>
      </c>
    </row>
    <row r="6" spans="1:17" s="254" customFormat="1" ht="25.5" x14ac:dyDescent="0.2">
      <c r="A6" s="255" t="s">
        <v>0</v>
      </c>
      <c r="C6" s="260">
        <v>45601</v>
      </c>
      <c r="D6" s="261"/>
    </row>
    <row r="7" spans="1:17" s="254" customFormat="1" ht="21" x14ac:dyDescent="0.2">
      <c r="C7" s="262"/>
      <c r="D7" s="262"/>
    </row>
    <row r="8" spans="1:17" s="254" customFormat="1" ht="21" x14ac:dyDescent="0.2"/>
    <row r="9" spans="1:17" s="254" customFormat="1" ht="21" x14ac:dyDescent="0.2"/>
    <row r="10" spans="1:17" ht="27.75" x14ac:dyDescent="0.6">
      <c r="A10" s="140" t="s">
        <v>386</v>
      </c>
      <c r="B10" s="141"/>
      <c r="C10" s="142"/>
      <c r="D10" s="142"/>
      <c r="E10" s="142"/>
      <c r="F10" s="142"/>
      <c r="G10" s="142"/>
      <c r="H10" s="142"/>
      <c r="I10" s="142"/>
      <c r="J10" s="142"/>
      <c r="K10" s="142"/>
      <c r="L10" s="142"/>
      <c r="M10" s="142"/>
      <c r="N10" s="142"/>
      <c r="O10" s="142"/>
      <c r="P10" s="142"/>
      <c r="Q10" s="142"/>
    </row>
    <row r="11" spans="1:17" ht="116.25" x14ac:dyDescent="0.6">
      <c r="A11" s="143" t="s">
        <v>32</v>
      </c>
      <c r="B11" s="143" t="s">
        <v>387</v>
      </c>
      <c r="C11" s="143" t="s">
        <v>388</v>
      </c>
      <c r="D11" s="213" t="s">
        <v>771</v>
      </c>
      <c r="E11" s="214" t="s">
        <v>772</v>
      </c>
      <c r="F11" s="143" t="s">
        <v>389</v>
      </c>
      <c r="G11" s="143" t="s">
        <v>390</v>
      </c>
      <c r="H11" s="143" t="s">
        <v>391</v>
      </c>
      <c r="I11" s="143" t="s">
        <v>392</v>
      </c>
      <c r="J11" s="143" t="s">
        <v>393</v>
      </c>
      <c r="K11" s="144" t="s">
        <v>394</v>
      </c>
      <c r="L11" s="144" t="s">
        <v>395</v>
      </c>
      <c r="M11" s="144" t="s">
        <v>396</v>
      </c>
      <c r="N11" s="144" t="s">
        <v>397</v>
      </c>
      <c r="O11" s="144" t="s">
        <v>398</v>
      </c>
      <c r="P11" s="144" t="s">
        <v>399</v>
      </c>
      <c r="Q11" s="144" t="s">
        <v>400</v>
      </c>
    </row>
    <row r="12" spans="1:17" ht="46.5" x14ac:dyDescent="0.6">
      <c r="A12" s="145">
        <v>1</v>
      </c>
      <c r="B12" s="145" t="s">
        <v>401</v>
      </c>
      <c r="C12" s="146" t="s">
        <v>402</v>
      </c>
      <c r="D12" s="215" t="s">
        <v>403</v>
      </c>
      <c r="E12" s="216" t="s">
        <v>404</v>
      </c>
      <c r="F12" s="147" t="s">
        <v>405</v>
      </c>
      <c r="G12" s="148"/>
      <c r="H12" s="148"/>
      <c r="I12" s="148"/>
      <c r="J12" s="148"/>
      <c r="K12" s="148" t="s">
        <v>406</v>
      </c>
      <c r="L12" s="148"/>
      <c r="M12" s="148"/>
      <c r="N12" s="148"/>
      <c r="O12" s="148"/>
      <c r="P12" s="148"/>
      <c r="Q12" s="148"/>
    </row>
    <row r="13" spans="1:17" ht="46.5" x14ac:dyDescent="0.6">
      <c r="A13" s="145">
        <v>2</v>
      </c>
      <c r="B13" s="145" t="s">
        <v>401</v>
      </c>
      <c r="C13" s="146" t="s">
        <v>402</v>
      </c>
      <c r="D13" s="217" t="s">
        <v>773</v>
      </c>
      <c r="E13" s="218" t="s">
        <v>774</v>
      </c>
      <c r="F13" s="149" t="s">
        <v>405</v>
      </c>
      <c r="G13" s="148"/>
      <c r="H13" s="148"/>
      <c r="I13" s="148"/>
      <c r="J13" s="148"/>
      <c r="K13" s="148" t="s">
        <v>406</v>
      </c>
      <c r="L13" s="148"/>
      <c r="M13" s="148"/>
      <c r="N13" s="148"/>
      <c r="O13" s="148"/>
      <c r="P13" s="148"/>
      <c r="Q13" s="148"/>
    </row>
    <row r="14" spans="1:17" ht="46.5" x14ac:dyDescent="0.6">
      <c r="A14" s="145">
        <v>3</v>
      </c>
      <c r="B14" s="145" t="s">
        <v>401</v>
      </c>
      <c r="C14" s="146" t="s">
        <v>402</v>
      </c>
      <c r="D14" s="217" t="s">
        <v>775</v>
      </c>
      <c r="E14" s="218" t="s">
        <v>776</v>
      </c>
      <c r="F14" s="149" t="s">
        <v>405</v>
      </c>
      <c r="G14" s="148"/>
      <c r="H14" s="148"/>
      <c r="I14" s="148"/>
      <c r="J14" s="148"/>
      <c r="K14" s="148" t="s">
        <v>406</v>
      </c>
      <c r="L14" s="148"/>
      <c r="M14" s="148"/>
      <c r="N14" s="148"/>
      <c r="O14" s="148"/>
      <c r="P14" s="148"/>
      <c r="Q14" s="148"/>
    </row>
    <row r="15" spans="1:17" ht="116.25" x14ac:dyDescent="0.6">
      <c r="A15" s="145">
        <v>4</v>
      </c>
      <c r="B15" s="145" t="s">
        <v>401</v>
      </c>
      <c r="C15" s="146" t="s">
        <v>407</v>
      </c>
      <c r="D15" s="217" t="s">
        <v>777</v>
      </c>
      <c r="E15" s="218" t="s">
        <v>778</v>
      </c>
      <c r="F15" s="149" t="s">
        <v>408</v>
      </c>
      <c r="G15" s="148"/>
      <c r="H15" s="148"/>
      <c r="I15" s="148"/>
      <c r="J15" s="148"/>
      <c r="K15" s="148" t="s">
        <v>406</v>
      </c>
      <c r="L15" s="148"/>
      <c r="M15" s="148"/>
      <c r="N15" s="148"/>
      <c r="O15" s="148"/>
      <c r="P15" s="148"/>
      <c r="Q15" s="148"/>
    </row>
    <row r="16" spans="1:17" ht="46.5" x14ac:dyDescent="0.6">
      <c r="A16" s="145">
        <v>5</v>
      </c>
      <c r="B16" s="145" t="s">
        <v>401</v>
      </c>
      <c r="C16" s="146" t="s">
        <v>409</v>
      </c>
      <c r="D16" s="215" t="s">
        <v>779</v>
      </c>
      <c r="E16" s="216" t="s">
        <v>780</v>
      </c>
      <c r="F16" s="149" t="s">
        <v>405</v>
      </c>
      <c r="G16" s="148"/>
      <c r="H16" s="148"/>
      <c r="I16" s="148"/>
      <c r="J16" s="148"/>
      <c r="K16" s="148" t="s">
        <v>406</v>
      </c>
      <c r="L16" s="148"/>
      <c r="M16" s="148"/>
      <c r="N16" s="148"/>
      <c r="O16" s="148"/>
      <c r="P16" s="148"/>
      <c r="Q16" s="148"/>
    </row>
    <row r="17" spans="1:17" ht="69.75" x14ac:dyDescent="0.6">
      <c r="A17" s="145">
        <v>6</v>
      </c>
      <c r="B17" s="145" t="s">
        <v>401</v>
      </c>
      <c r="C17" s="146" t="s">
        <v>410</v>
      </c>
      <c r="D17" s="215" t="s">
        <v>781</v>
      </c>
      <c r="E17" s="216" t="s">
        <v>782</v>
      </c>
      <c r="F17" s="149" t="s">
        <v>411</v>
      </c>
      <c r="G17" s="148"/>
      <c r="H17" s="148"/>
      <c r="I17" s="148"/>
      <c r="J17" s="148"/>
      <c r="K17" s="148" t="s">
        <v>406</v>
      </c>
      <c r="L17" s="148"/>
      <c r="M17" s="148"/>
      <c r="N17" s="148"/>
      <c r="O17" s="148"/>
      <c r="P17" s="148"/>
      <c r="Q17" s="148"/>
    </row>
    <row r="18" spans="1:17" ht="69.75" x14ac:dyDescent="0.6">
      <c r="A18" s="145">
        <v>7</v>
      </c>
      <c r="B18" s="145" t="s">
        <v>401</v>
      </c>
      <c r="C18" s="146" t="s">
        <v>412</v>
      </c>
      <c r="D18" s="219" t="s">
        <v>783</v>
      </c>
      <c r="E18" s="218" t="s">
        <v>784</v>
      </c>
      <c r="F18" s="149" t="s">
        <v>405</v>
      </c>
      <c r="G18" s="148"/>
      <c r="H18" s="148"/>
      <c r="I18" s="148"/>
      <c r="J18" s="148"/>
      <c r="K18" s="148" t="s">
        <v>406</v>
      </c>
      <c r="L18" s="148"/>
      <c r="M18" s="148"/>
      <c r="N18" s="148" t="s">
        <v>406</v>
      </c>
      <c r="O18" s="148"/>
      <c r="P18" s="148"/>
      <c r="Q18" s="148"/>
    </row>
    <row r="19" spans="1:17" ht="139.5" x14ac:dyDescent="0.6">
      <c r="A19" s="145">
        <v>8</v>
      </c>
      <c r="B19" s="145" t="s">
        <v>401</v>
      </c>
      <c r="C19" s="146" t="s">
        <v>412</v>
      </c>
      <c r="D19" s="219" t="s">
        <v>785</v>
      </c>
      <c r="E19" s="218" t="s">
        <v>786</v>
      </c>
      <c r="F19" s="149" t="s">
        <v>405</v>
      </c>
      <c r="G19" s="148"/>
      <c r="H19" s="148"/>
      <c r="I19" s="148"/>
      <c r="J19" s="148"/>
      <c r="K19" s="148" t="s">
        <v>406</v>
      </c>
      <c r="L19" s="148"/>
      <c r="M19" s="148"/>
      <c r="N19" s="148" t="s">
        <v>406</v>
      </c>
      <c r="O19" s="148"/>
      <c r="P19" s="148"/>
      <c r="Q19" s="148"/>
    </row>
    <row r="20" spans="1:17" ht="69.75" x14ac:dyDescent="0.6">
      <c r="A20" s="145">
        <v>9</v>
      </c>
      <c r="B20" s="145" t="s">
        <v>401</v>
      </c>
      <c r="C20" s="146" t="s">
        <v>413</v>
      </c>
      <c r="D20" s="220" t="s">
        <v>787</v>
      </c>
      <c r="E20" s="218" t="s">
        <v>788</v>
      </c>
      <c r="F20" s="149" t="s">
        <v>414</v>
      </c>
      <c r="G20" s="148"/>
      <c r="H20" s="148"/>
      <c r="I20" s="148"/>
      <c r="J20" s="148"/>
      <c r="K20" s="148" t="s">
        <v>406</v>
      </c>
      <c r="L20" s="148"/>
      <c r="M20" s="148"/>
      <c r="N20" s="148"/>
      <c r="O20" s="148"/>
      <c r="P20" s="148"/>
      <c r="Q20" s="148"/>
    </row>
    <row r="21" spans="1:17" ht="69.75" x14ac:dyDescent="0.6">
      <c r="A21" s="145">
        <v>10</v>
      </c>
      <c r="B21" s="145" t="s">
        <v>401</v>
      </c>
      <c r="C21" s="146" t="s">
        <v>413</v>
      </c>
      <c r="D21" s="221" t="s">
        <v>789</v>
      </c>
      <c r="E21" s="216" t="s">
        <v>790</v>
      </c>
      <c r="F21" s="149" t="s">
        <v>415</v>
      </c>
      <c r="G21" s="150"/>
      <c r="H21" s="150"/>
      <c r="I21" s="150"/>
      <c r="J21" s="150"/>
      <c r="K21" s="148" t="s">
        <v>406</v>
      </c>
      <c r="L21" s="148"/>
      <c r="M21" s="148"/>
      <c r="N21" s="148"/>
      <c r="O21" s="148"/>
      <c r="P21" s="148"/>
      <c r="Q21" s="148"/>
    </row>
    <row r="22" spans="1:17" ht="93" x14ac:dyDescent="0.6">
      <c r="A22" s="145">
        <v>11</v>
      </c>
      <c r="B22" s="145" t="s">
        <v>401</v>
      </c>
      <c r="C22" s="146" t="s">
        <v>413</v>
      </c>
      <c r="D22" s="221" t="s">
        <v>791</v>
      </c>
      <c r="E22" s="216" t="s">
        <v>792</v>
      </c>
      <c r="F22" s="149" t="s">
        <v>416</v>
      </c>
      <c r="G22" s="148"/>
      <c r="H22" s="148"/>
      <c r="I22" s="148"/>
      <c r="J22" s="148"/>
      <c r="K22" s="148" t="s">
        <v>406</v>
      </c>
      <c r="L22" s="148"/>
      <c r="M22" s="148"/>
      <c r="N22" s="148"/>
      <c r="O22" s="148"/>
      <c r="P22" s="148"/>
      <c r="Q22" s="148"/>
    </row>
    <row r="23" spans="1:17" ht="69.75" x14ac:dyDescent="0.6">
      <c r="A23" s="145">
        <v>12</v>
      </c>
      <c r="B23" s="145" t="s">
        <v>401</v>
      </c>
      <c r="C23" s="146" t="s">
        <v>413</v>
      </c>
      <c r="D23" s="221" t="s">
        <v>793</v>
      </c>
      <c r="E23" s="218" t="s">
        <v>794</v>
      </c>
      <c r="F23" s="149" t="s">
        <v>418</v>
      </c>
      <c r="G23" s="148"/>
      <c r="H23" s="148"/>
      <c r="I23" s="148"/>
      <c r="J23" s="148"/>
      <c r="K23" s="148" t="s">
        <v>406</v>
      </c>
      <c r="L23" s="148"/>
      <c r="M23" s="148" t="s">
        <v>406</v>
      </c>
      <c r="N23" s="148"/>
      <c r="O23" s="148"/>
      <c r="P23" s="148"/>
      <c r="Q23" s="148"/>
    </row>
    <row r="24" spans="1:17" ht="93" x14ac:dyDescent="0.6">
      <c r="A24" s="145">
        <v>13</v>
      </c>
      <c r="B24" s="145" t="s">
        <v>401</v>
      </c>
      <c r="C24" s="146" t="s">
        <v>413</v>
      </c>
      <c r="D24" s="220" t="s">
        <v>795</v>
      </c>
      <c r="E24" s="216" t="s">
        <v>796</v>
      </c>
      <c r="F24" s="149" t="s">
        <v>417</v>
      </c>
      <c r="G24" s="148"/>
      <c r="H24" s="148"/>
      <c r="I24" s="148"/>
      <c r="J24" s="148"/>
      <c r="K24" s="148" t="s">
        <v>406</v>
      </c>
      <c r="L24" s="148"/>
      <c r="M24" s="148" t="s">
        <v>406</v>
      </c>
      <c r="N24" s="148"/>
      <c r="O24" s="148"/>
      <c r="P24" s="148"/>
      <c r="Q24" s="148"/>
    </row>
    <row r="25" spans="1:17" ht="46.5" x14ac:dyDescent="0.6">
      <c r="A25" s="145">
        <v>14</v>
      </c>
      <c r="B25" s="145" t="s">
        <v>419</v>
      </c>
      <c r="C25" s="146" t="s">
        <v>420</v>
      </c>
      <c r="D25" s="221" t="s">
        <v>797</v>
      </c>
      <c r="E25" s="222" t="s">
        <v>798</v>
      </c>
      <c r="F25" s="149" t="s">
        <v>417</v>
      </c>
      <c r="G25" s="148"/>
      <c r="H25" s="148"/>
      <c r="I25" s="148"/>
      <c r="J25" s="148"/>
      <c r="K25" s="148" t="s">
        <v>406</v>
      </c>
      <c r="L25" s="148" t="s">
        <v>406</v>
      </c>
      <c r="M25" s="148"/>
      <c r="N25" s="148" t="s">
        <v>406</v>
      </c>
      <c r="O25" s="148" t="s">
        <v>406</v>
      </c>
      <c r="P25" s="148" t="s">
        <v>406</v>
      </c>
      <c r="Q25" s="148"/>
    </row>
    <row r="26" spans="1:17" ht="46.5" x14ac:dyDescent="0.6">
      <c r="A26" s="145">
        <v>15</v>
      </c>
      <c r="B26" s="145" t="s">
        <v>419</v>
      </c>
      <c r="C26" s="146" t="s">
        <v>420</v>
      </c>
      <c r="D26" s="221" t="s">
        <v>799</v>
      </c>
      <c r="E26" s="222" t="s">
        <v>800</v>
      </c>
      <c r="F26" s="149" t="s">
        <v>417</v>
      </c>
      <c r="G26" s="148"/>
      <c r="H26" s="148"/>
      <c r="I26" s="148"/>
      <c r="J26" s="148"/>
      <c r="K26" s="148" t="s">
        <v>406</v>
      </c>
      <c r="L26" s="148" t="s">
        <v>406</v>
      </c>
      <c r="M26" s="148"/>
      <c r="N26" s="148" t="s">
        <v>406</v>
      </c>
      <c r="O26" s="148" t="s">
        <v>406</v>
      </c>
      <c r="P26" s="148" t="s">
        <v>406</v>
      </c>
      <c r="Q26" s="148"/>
    </row>
    <row r="27" spans="1:17" x14ac:dyDescent="0.6">
      <c r="A27" s="145">
        <v>16</v>
      </c>
      <c r="B27" s="145" t="s">
        <v>419</v>
      </c>
      <c r="C27" s="146" t="s">
        <v>420</v>
      </c>
      <c r="D27" s="221" t="s">
        <v>801</v>
      </c>
      <c r="E27" s="222" t="s">
        <v>802</v>
      </c>
      <c r="F27" s="149" t="s">
        <v>417</v>
      </c>
      <c r="G27" s="148"/>
      <c r="H27" s="148"/>
      <c r="I27" s="148"/>
      <c r="J27" s="148"/>
      <c r="K27" s="148" t="s">
        <v>406</v>
      </c>
      <c r="L27" s="148" t="s">
        <v>406</v>
      </c>
      <c r="M27" s="148"/>
      <c r="N27" s="148" t="s">
        <v>406</v>
      </c>
      <c r="O27" s="148" t="s">
        <v>406</v>
      </c>
      <c r="P27" s="148" t="s">
        <v>406</v>
      </c>
      <c r="Q27" s="148"/>
    </row>
    <row r="28" spans="1:17" ht="46.5" x14ac:dyDescent="0.6">
      <c r="A28" s="145">
        <v>17</v>
      </c>
      <c r="B28" s="145" t="s">
        <v>419</v>
      </c>
      <c r="C28" s="146" t="s">
        <v>421</v>
      </c>
      <c r="D28" s="217" t="s">
        <v>803</v>
      </c>
      <c r="E28" s="216" t="s">
        <v>804</v>
      </c>
      <c r="F28" s="149" t="s">
        <v>417</v>
      </c>
      <c r="G28" s="148"/>
      <c r="H28" s="148"/>
      <c r="I28" s="148"/>
      <c r="J28" s="148"/>
      <c r="K28" s="148" t="s">
        <v>406</v>
      </c>
      <c r="L28" s="148"/>
      <c r="M28" s="148"/>
      <c r="N28" s="148" t="s">
        <v>406</v>
      </c>
      <c r="O28" s="148"/>
      <c r="P28" s="148"/>
      <c r="Q28" s="148"/>
    </row>
    <row r="29" spans="1:17" ht="139.5" x14ac:dyDescent="0.6">
      <c r="A29" s="145">
        <v>18</v>
      </c>
      <c r="B29" s="145" t="s">
        <v>419</v>
      </c>
      <c r="C29" s="146" t="s">
        <v>422</v>
      </c>
      <c r="D29" s="217" t="s">
        <v>805</v>
      </c>
      <c r="E29" s="218" t="s">
        <v>806</v>
      </c>
      <c r="F29" s="153" t="s">
        <v>423</v>
      </c>
      <c r="G29" s="148"/>
      <c r="H29" s="148"/>
      <c r="I29" s="148"/>
      <c r="J29" s="148"/>
      <c r="K29" s="148" t="s">
        <v>406</v>
      </c>
      <c r="L29" s="148" t="s">
        <v>406</v>
      </c>
      <c r="M29" s="148"/>
      <c r="N29" s="148"/>
      <c r="O29" s="148"/>
      <c r="P29" s="148"/>
      <c r="Q29" s="148"/>
    </row>
    <row r="30" spans="1:17" ht="69.75" x14ac:dyDescent="0.6">
      <c r="A30" s="145">
        <v>19</v>
      </c>
      <c r="B30" s="145" t="s">
        <v>419</v>
      </c>
      <c r="C30" s="146" t="s">
        <v>424</v>
      </c>
      <c r="D30" s="220" t="s">
        <v>807</v>
      </c>
      <c r="E30" s="218" t="s">
        <v>808</v>
      </c>
      <c r="F30" s="149" t="s">
        <v>425</v>
      </c>
      <c r="G30" s="148"/>
      <c r="H30" s="148"/>
      <c r="I30" s="148"/>
      <c r="J30" s="148"/>
      <c r="K30" s="148"/>
      <c r="L30" s="148" t="s">
        <v>406</v>
      </c>
      <c r="M30" s="148"/>
      <c r="N30" s="148"/>
      <c r="O30" s="148"/>
      <c r="P30" s="148"/>
      <c r="Q30" s="148"/>
    </row>
    <row r="31" spans="1:17" ht="69.75" x14ac:dyDescent="0.6">
      <c r="A31" s="145">
        <v>20</v>
      </c>
      <c r="B31" s="145" t="s">
        <v>419</v>
      </c>
      <c r="C31" s="146" t="s">
        <v>424</v>
      </c>
      <c r="D31" s="220" t="s">
        <v>809</v>
      </c>
      <c r="E31" s="218" t="s">
        <v>810</v>
      </c>
      <c r="F31" s="149" t="s">
        <v>425</v>
      </c>
      <c r="G31" s="148"/>
      <c r="H31" s="148"/>
      <c r="I31" s="148"/>
      <c r="J31" s="148"/>
      <c r="K31" s="148"/>
      <c r="L31" s="148" t="s">
        <v>406</v>
      </c>
      <c r="M31" s="148"/>
      <c r="N31" s="148"/>
      <c r="O31" s="148"/>
      <c r="P31" s="148"/>
      <c r="Q31" s="148"/>
    </row>
    <row r="32" spans="1:17" ht="46.5" x14ac:dyDescent="0.6">
      <c r="A32" s="145">
        <v>21</v>
      </c>
      <c r="B32" s="145" t="s">
        <v>419</v>
      </c>
      <c r="C32" s="146" t="s">
        <v>426</v>
      </c>
      <c r="D32" s="215" t="s">
        <v>811</v>
      </c>
      <c r="E32" s="218" t="s">
        <v>812</v>
      </c>
      <c r="F32" s="149" t="s">
        <v>417</v>
      </c>
      <c r="G32" s="148"/>
      <c r="H32" s="148"/>
      <c r="I32" s="148"/>
      <c r="J32" s="148"/>
      <c r="K32" s="148"/>
      <c r="L32" s="148" t="s">
        <v>406</v>
      </c>
      <c r="M32" s="148"/>
      <c r="N32" s="148"/>
      <c r="O32" s="148"/>
      <c r="P32" s="148"/>
      <c r="Q32" s="148"/>
    </row>
    <row r="33" spans="1:17" ht="116.25" x14ac:dyDescent="0.6">
      <c r="A33" s="145">
        <v>22</v>
      </c>
      <c r="B33" s="145" t="s">
        <v>419</v>
      </c>
      <c r="C33" s="146" t="s">
        <v>427</v>
      </c>
      <c r="D33" s="223" t="s">
        <v>813</v>
      </c>
      <c r="E33" s="216" t="s">
        <v>428</v>
      </c>
      <c r="F33" s="149" t="s">
        <v>429</v>
      </c>
      <c r="G33" s="148"/>
      <c r="H33" s="148"/>
      <c r="I33" s="148"/>
      <c r="J33" s="148"/>
      <c r="K33" s="148"/>
      <c r="L33" s="148" t="s">
        <v>406</v>
      </c>
      <c r="M33" s="148" t="s">
        <v>406</v>
      </c>
      <c r="N33" s="148" t="s">
        <v>406</v>
      </c>
      <c r="O33" s="148"/>
      <c r="P33" s="148"/>
      <c r="Q33" s="148"/>
    </row>
    <row r="34" spans="1:17" ht="116.25" x14ac:dyDescent="0.6">
      <c r="A34" s="145">
        <v>23</v>
      </c>
      <c r="B34" s="145" t="s">
        <v>419</v>
      </c>
      <c r="C34" s="146" t="s">
        <v>427</v>
      </c>
      <c r="D34" s="224" t="s">
        <v>814</v>
      </c>
      <c r="E34" s="218" t="s">
        <v>815</v>
      </c>
      <c r="F34" s="149" t="s">
        <v>429</v>
      </c>
      <c r="G34" s="148"/>
      <c r="H34" s="148"/>
      <c r="I34" s="148"/>
      <c r="J34" s="148"/>
      <c r="K34" s="148"/>
      <c r="L34" s="148" t="s">
        <v>406</v>
      </c>
      <c r="M34" s="148" t="s">
        <v>406</v>
      </c>
      <c r="N34" s="148" t="s">
        <v>406</v>
      </c>
      <c r="O34" s="148"/>
      <c r="P34" s="148"/>
      <c r="Q34" s="148"/>
    </row>
    <row r="35" spans="1:17" ht="46.5" x14ac:dyDescent="0.6">
      <c r="A35" s="145">
        <v>24</v>
      </c>
      <c r="B35" s="145" t="s">
        <v>430</v>
      </c>
      <c r="C35" s="146" t="s">
        <v>431</v>
      </c>
      <c r="D35" s="219" t="s">
        <v>816</v>
      </c>
      <c r="E35" s="218" t="s">
        <v>817</v>
      </c>
      <c r="F35" s="149" t="s">
        <v>417</v>
      </c>
      <c r="G35" s="148"/>
      <c r="H35" s="148"/>
      <c r="I35" s="148"/>
      <c r="J35" s="148"/>
      <c r="K35" s="151"/>
      <c r="L35" s="148" t="s">
        <v>406</v>
      </c>
      <c r="M35" s="151"/>
      <c r="N35" s="148"/>
      <c r="O35" s="151"/>
      <c r="P35" s="151"/>
      <c r="Q35" s="151"/>
    </row>
    <row r="36" spans="1:17" ht="93" x14ac:dyDescent="0.6">
      <c r="A36" s="145">
        <v>25</v>
      </c>
      <c r="B36" s="145" t="s">
        <v>430</v>
      </c>
      <c r="C36" s="146" t="s">
        <v>431</v>
      </c>
      <c r="D36" s="225" t="s">
        <v>441</v>
      </c>
      <c r="E36" s="218" t="s">
        <v>818</v>
      </c>
      <c r="F36" s="149" t="s">
        <v>417</v>
      </c>
      <c r="G36" s="148"/>
      <c r="H36" s="148"/>
      <c r="I36" s="148"/>
      <c r="J36" s="148"/>
      <c r="K36" s="151" t="s">
        <v>406</v>
      </c>
      <c r="L36" s="148" t="s">
        <v>406</v>
      </c>
      <c r="M36" s="151"/>
      <c r="N36" s="148" t="s">
        <v>406</v>
      </c>
      <c r="O36" s="151" t="s">
        <v>406</v>
      </c>
      <c r="P36" s="151" t="s">
        <v>406</v>
      </c>
      <c r="Q36" s="151"/>
    </row>
    <row r="37" spans="1:17" ht="116.25" x14ac:dyDescent="0.6">
      <c r="A37" s="145">
        <v>26</v>
      </c>
      <c r="B37" s="145" t="s">
        <v>430</v>
      </c>
      <c r="C37" s="146" t="s">
        <v>431</v>
      </c>
      <c r="D37" s="217" t="s">
        <v>819</v>
      </c>
      <c r="E37" s="218" t="s">
        <v>820</v>
      </c>
      <c r="F37" s="149" t="s">
        <v>417</v>
      </c>
      <c r="G37" s="148"/>
      <c r="H37" s="148"/>
      <c r="I37" s="148"/>
      <c r="J37" s="148"/>
      <c r="K37" s="151"/>
      <c r="L37" s="148" t="s">
        <v>406</v>
      </c>
      <c r="M37" s="151"/>
      <c r="N37" s="148" t="s">
        <v>406</v>
      </c>
      <c r="O37" s="151"/>
      <c r="P37" s="151"/>
      <c r="Q37" s="151"/>
    </row>
    <row r="38" spans="1:17" ht="69.75" x14ac:dyDescent="0.6">
      <c r="A38" s="145">
        <v>27</v>
      </c>
      <c r="B38" s="145" t="s">
        <v>430</v>
      </c>
      <c r="C38" s="146" t="s">
        <v>431</v>
      </c>
      <c r="D38" s="217" t="s">
        <v>821</v>
      </c>
      <c r="E38" s="218" t="s">
        <v>822</v>
      </c>
      <c r="F38" s="149" t="s">
        <v>417</v>
      </c>
      <c r="G38" s="152"/>
      <c r="H38" s="152"/>
      <c r="I38" s="152"/>
      <c r="J38" s="152"/>
      <c r="K38" s="151"/>
      <c r="L38" s="148" t="s">
        <v>406</v>
      </c>
      <c r="M38" s="151"/>
      <c r="N38" s="148" t="s">
        <v>406</v>
      </c>
      <c r="O38" s="151"/>
      <c r="P38" s="151"/>
      <c r="Q38" s="151"/>
    </row>
    <row r="39" spans="1:17" ht="69.75" x14ac:dyDescent="0.6">
      <c r="A39" s="145">
        <v>28</v>
      </c>
      <c r="B39" s="145" t="s">
        <v>430</v>
      </c>
      <c r="C39" s="146" t="s">
        <v>432</v>
      </c>
      <c r="D39" s="225" t="s">
        <v>823</v>
      </c>
      <c r="E39" s="218" t="s">
        <v>824</v>
      </c>
      <c r="F39" s="149" t="s">
        <v>434</v>
      </c>
      <c r="G39" s="148"/>
      <c r="H39" s="148"/>
      <c r="I39" s="148"/>
      <c r="J39" s="148"/>
      <c r="K39" s="151"/>
      <c r="L39" s="148" t="s">
        <v>406</v>
      </c>
      <c r="M39" s="151"/>
      <c r="N39" s="151"/>
      <c r="O39" s="151"/>
      <c r="P39" s="151"/>
      <c r="Q39" s="151"/>
    </row>
    <row r="40" spans="1:17" ht="46.5" x14ac:dyDescent="0.6">
      <c r="A40" s="145">
        <v>29</v>
      </c>
      <c r="B40" s="145" t="s">
        <v>430</v>
      </c>
      <c r="C40" s="146" t="s">
        <v>432</v>
      </c>
      <c r="D40" s="220" t="s">
        <v>825</v>
      </c>
      <c r="E40" s="226" t="s">
        <v>826</v>
      </c>
      <c r="F40" s="149" t="s">
        <v>433</v>
      </c>
      <c r="G40" s="148"/>
      <c r="H40" s="148"/>
      <c r="I40" s="148"/>
      <c r="J40" s="148"/>
      <c r="K40" s="151"/>
      <c r="L40" s="148" t="s">
        <v>406</v>
      </c>
      <c r="M40" s="151"/>
      <c r="N40" s="151"/>
      <c r="O40" s="151"/>
      <c r="P40" s="151"/>
      <c r="Q40" s="151"/>
    </row>
    <row r="41" spans="1:17" ht="139.5" x14ac:dyDescent="0.6">
      <c r="A41" s="145">
        <v>30</v>
      </c>
      <c r="B41" s="145" t="s">
        <v>430</v>
      </c>
      <c r="C41" s="146" t="s">
        <v>435</v>
      </c>
      <c r="D41" s="217" t="s">
        <v>827</v>
      </c>
      <c r="E41" s="227" t="s">
        <v>828</v>
      </c>
      <c r="F41" s="149" t="s">
        <v>436</v>
      </c>
      <c r="G41" s="153"/>
      <c r="H41" s="153"/>
      <c r="I41" s="153"/>
      <c r="J41" s="153"/>
      <c r="K41" s="151"/>
      <c r="L41" s="151"/>
      <c r="M41" s="151"/>
      <c r="N41" s="148" t="s">
        <v>406</v>
      </c>
      <c r="O41" s="151"/>
      <c r="P41" s="151"/>
      <c r="Q41" s="151" t="s">
        <v>406</v>
      </c>
    </row>
    <row r="42" spans="1:17" ht="162.75" x14ac:dyDescent="0.6">
      <c r="A42" s="145">
        <v>31</v>
      </c>
      <c r="B42" s="145" t="s">
        <v>430</v>
      </c>
      <c r="C42" s="228" t="s">
        <v>437</v>
      </c>
      <c r="D42" s="219" t="s">
        <v>829</v>
      </c>
      <c r="E42" s="219" t="s">
        <v>830</v>
      </c>
      <c r="F42" s="149" t="s">
        <v>417</v>
      </c>
      <c r="G42" s="148"/>
      <c r="H42" s="148"/>
      <c r="I42" s="148"/>
      <c r="J42" s="148"/>
      <c r="K42" s="148"/>
      <c r="L42" s="148" t="s">
        <v>406</v>
      </c>
      <c r="M42" s="148" t="s">
        <v>406</v>
      </c>
      <c r="N42" s="148"/>
      <c r="O42" s="148"/>
      <c r="P42" s="148"/>
      <c r="Q42" s="148"/>
    </row>
    <row r="43" spans="1:17" ht="93" x14ac:dyDescent="0.6">
      <c r="A43" s="145">
        <v>32</v>
      </c>
      <c r="B43" s="145" t="s">
        <v>430</v>
      </c>
      <c r="C43" s="146" t="s">
        <v>438</v>
      </c>
      <c r="D43" s="220" t="s">
        <v>831</v>
      </c>
      <c r="E43" s="226" t="s">
        <v>832</v>
      </c>
      <c r="F43" s="149" t="s">
        <v>439</v>
      </c>
      <c r="G43" s="148"/>
      <c r="H43" s="148"/>
      <c r="I43" s="148"/>
      <c r="J43" s="148"/>
      <c r="K43" s="148"/>
      <c r="L43" s="148" t="s">
        <v>406</v>
      </c>
      <c r="M43" s="148"/>
      <c r="N43" s="148"/>
      <c r="O43" s="148"/>
      <c r="P43" s="148"/>
      <c r="Q43" s="148"/>
    </row>
    <row r="44" spans="1:17" ht="69.75" x14ac:dyDescent="0.6">
      <c r="A44" s="145">
        <v>33</v>
      </c>
      <c r="B44" s="145" t="s">
        <v>430</v>
      </c>
      <c r="C44" s="146" t="s">
        <v>440</v>
      </c>
      <c r="D44" s="219" t="s">
        <v>833</v>
      </c>
      <c r="E44" s="226" t="s">
        <v>834</v>
      </c>
      <c r="F44" s="149" t="s">
        <v>442</v>
      </c>
      <c r="G44" s="148"/>
      <c r="H44" s="148"/>
      <c r="I44" s="148"/>
      <c r="J44" s="148"/>
      <c r="K44" s="148"/>
      <c r="L44" s="148" t="s">
        <v>406</v>
      </c>
      <c r="M44" s="148" t="s">
        <v>406</v>
      </c>
      <c r="N44" s="148"/>
      <c r="O44" s="148"/>
      <c r="P44" s="148"/>
      <c r="Q44" s="148"/>
    </row>
    <row r="45" spans="1:17" ht="46.5" x14ac:dyDescent="0.6">
      <c r="A45" s="145">
        <v>34</v>
      </c>
      <c r="B45" s="145" t="s">
        <v>430</v>
      </c>
      <c r="C45" s="146" t="s">
        <v>443</v>
      </c>
      <c r="D45" s="217" t="s">
        <v>835</v>
      </c>
      <c r="E45" s="226" t="s">
        <v>836</v>
      </c>
      <c r="F45" s="153" t="s">
        <v>417</v>
      </c>
      <c r="G45" s="148"/>
      <c r="H45" s="148"/>
      <c r="I45" s="148"/>
      <c r="J45" s="148"/>
      <c r="K45" s="148" t="s">
        <v>406</v>
      </c>
      <c r="L45" s="148"/>
      <c r="M45" s="148"/>
      <c r="N45" s="148"/>
      <c r="O45" s="148"/>
      <c r="P45" s="148"/>
      <c r="Q45" s="148"/>
    </row>
    <row r="46" spans="1:17" ht="99" x14ac:dyDescent="0.6">
      <c r="A46" s="145">
        <v>35</v>
      </c>
      <c r="B46" s="145" t="s">
        <v>430</v>
      </c>
      <c r="C46" s="146" t="s">
        <v>443</v>
      </c>
      <c r="D46" s="217" t="s">
        <v>837</v>
      </c>
      <c r="E46" s="229" t="s">
        <v>838</v>
      </c>
      <c r="F46" s="149" t="s">
        <v>444</v>
      </c>
      <c r="G46" s="148"/>
      <c r="H46" s="148"/>
      <c r="I46" s="148"/>
      <c r="J46" s="148"/>
      <c r="K46" s="148" t="s">
        <v>406</v>
      </c>
      <c r="L46" s="148"/>
      <c r="M46" s="148"/>
      <c r="N46" s="148"/>
      <c r="O46" s="148"/>
      <c r="P46" s="148"/>
      <c r="Q46" s="148"/>
    </row>
    <row r="47" spans="1:17" ht="69.75" x14ac:dyDescent="0.6">
      <c r="A47" s="145">
        <v>36</v>
      </c>
      <c r="B47" s="145" t="s">
        <v>430</v>
      </c>
      <c r="C47" s="146" t="s">
        <v>443</v>
      </c>
      <c r="D47" s="217" t="s">
        <v>839</v>
      </c>
      <c r="E47" s="226" t="s">
        <v>840</v>
      </c>
      <c r="F47" s="226" t="s">
        <v>417</v>
      </c>
      <c r="G47" s="148"/>
      <c r="H47" s="148"/>
      <c r="I47" s="148"/>
      <c r="J47" s="148"/>
      <c r="K47" s="148" t="s">
        <v>406</v>
      </c>
      <c r="L47" s="148"/>
      <c r="M47" s="148"/>
      <c r="N47" s="148"/>
      <c r="O47" s="148"/>
      <c r="P47" s="148"/>
      <c r="Q47" s="148"/>
    </row>
    <row r="48" spans="1:17" ht="69.75" x14ac:dyDescent="0.6">
      <c r="A48" s="145">
        <v>37</v>
      </c>
      <c r="B48" s="145" t="s">
        <v>445</v>
      </c>
      <c r="C48" s="146" t="s">
        <v>446</v>
      </c>
      <c r="D48" s="219" t="s">
        <v>447</v>
      </c>
      <c r="E48" s="226" t="s">
        <v>841</v>
      </c>
      <c r="F48" s="149" t="s">
        <v>425</v>
      </c>
      <c r="G48" s="148"/>
      <c r="H48" s="148"/>
      <c r="I48" s="148"/>
      <c r="J48" s="148"/>
      <c r="K48" s="148"/>
      <c r="L48" s="148" t="s">
        <v>406</v>
      </c>
      <c r="M48" s="148"/>
      <c r="N48" s="148"/>
      <c r="O48" s="148"/>
      <c r="P48" s="148"/>
      <c r="Q48" s="148"/>
    </row>
    <row r="49" spans="1:17" ht="69.75" x14ac:dyDescent="0.6">
      <c r="A49" s="145">
        <v>38</v>
      </c>
      <c r="B49" s="145" t="s">
        <v>445</v>
      </c>
      <c r="C49" s="146" t="s">
        <v>446</v>
      </c>
      <c r="D49" s="219" t="s">
        <v>842</v>
      </c>
      <c r="E49" s="226" t="s">
        <v>843</v>
      </c>
      <c r="F49" s="149" t="s">
        <v>425</v>
      </c>
      <c r="G49" s="148"/>
      <c r="H49" s="148"/>
      <c r="I49" s="148"/>
      <c r="J49" s="148"/>
      <c r="K49" s="148"/>
      <c r="L49" s="148" t="s">
        <v>406</v>
      </c>
      <c r="M49" s="148"/>
      <c r="N49" s="148"/>
      <c r="O49" s="148"/>
      <c r="P49" s="148"/>
      <c r="Q49" s="148"/>
    </row>
    <row r="50" spans="1:17" ht="69.75" x14ac:dyDescent="0.6">
      <c r="A50" s="145">
        <v>39</v>
      </c>
      <c r="B50" s="145" t="s">
        <v>445</v>
      </c>
      <c r="C50" s="146" t="s">
        <v>446</v>
      </c>
      <c r="D50" s="219" t="s">
        <v>448</v>
      </c>
      <c r="E50" s="226" t="s">
        <v>844</v>
      </c>
      <c r="F50" s="149" t="s">
        <v>425</v>
      </c>
      <c r="G50" s="148"/>
      <c r="H50" s="148"/>
      <c r="I50" s="148"/>
      <c r="J50" s="148"/>
      <c r="K50" s="148"/>
      <c r="L50" s="148" t="s">
        <v>406</v>
      </c>
      <c r="M50" s="148"/>
      <c r="N50" s="148"/>
      <c r="O50" s="148"/>
      <c r="P50" s="148"/>
      <c r="Q50" s="148"/>
    </row>
    <row r="51" spans="1:17" ht="69.75" x14ac:dyDescent="0.6">
      <c r="A51" s="145">
        <v>40</v>
      </c>
      <c r="B51" s="145" t="s">
        <v>445</v>
      </c>
      <c r="C51" s="146" t="s">
        <v>449</v>
      </c>
      <c r="D51" s="221" t="s">
        <v>450</v>
      </c>
      <c r="E51" s="222" t="s">
        <v>845</v>
      </c>
      <c r="F51" s="230" t="s">
        <v>451</v>
      </c>
      <c r="G51" s="148"/>
      <c r="H51" s="148"/>
      <c r="I51" s="148"/>
      <c r="J51" s="148"/>
      <c r="K51" s="148"/>
      <c r="L51" s="148" t="s">
        <v>406</v>
      </c>
      <c r="M51" s="148"/>
      <c r="N51" s="148"/>
      <c r="O51" s="148"/>
      <c r="P51" s="148"/>
      <c r="Q51" s="148"/>
    </row>
    <row r="52" spans="1:17" ht="116.25" x14ac:dyDescent="0.6">
      <c r="A52" s="145">
        <v>41</v>
      </c>
      <c r="B52" s="145" t="s">
        <v>445</v>
      </c>
      <c r="C52" s="146" t="s">
        <v>449</v>
      </c>
      <c r="D52" s="219" t="s">
        <v>452</v>
      </c>
      <c r="E52" s="226" t="s">
        <v>846</v>
      </c>
      <c r="F52" s="149" t="s">
        <v>444</v>
      </c>
      <c r="G52" s="148"/>
      <c r="H52" s="148"/>
      <c r="I52" s="148"/>
      <c r="J52" s="148"/>
      <c r="K52" s="148"/>
      <c r="L52" s="148" t="s">
        <v>406</v>
      </c>
      <c r="M52" s="148"/>
      <c r="N52" s="148"/>
      <c r="O52" s="148"/>
      <c r="P52" s="148"/>
      <c r="Q52" s="148"/>
    </row>
    <row r="53" spans="1:17" ht="162.75" x14ac:dyDescent="0.6">
      <c r="A53" s="145">
        <v>42</v>
      </c>
      <c r="B53" s="145" t="s">
        <v>445</v>
      </c>
      <c r="C53" s="146" t="s">
        <v>449</v>
      </c>
      <c r="D53" s="221" t="s">
        <v>847</v>
      </c>
      <c r="E53" s="226" t="s">
        <v>848</v>
      </c>
      <c r="F53" s="149" t="s">
        <v>451</v>
      </c>
      <c r="G53" s="148"/>
      <c r="H53" s="148"/>
      <c r="I53" s="148"/>
      <c r="J53" s="148"/>
      <c r="K53" s="148"/>
      <c r="L53" s="148" t="s">
        <v>406</v>
      </c>
      <c r="M53" s="148"/>
      <c r="N53" s="148" t="s">
        <v>406</v>
      </c>
      <c r="O53" s="148"/>
      <c r="P53" s="148"/>
      <c r="Q53" s="148"/>
    </row>
    <row r="54" spans="1:17" ht="279" x14ac:dyDescent="0.6">
      <c r="A54" s="145">
        <v>43</v>
      </c>
      <c r="B54" s="145" t="s">
        <v>445</v>
      </c>
      <c r="C54" s="146" t="s">
        <v>449</v>
      </c>
      <c r="D54" s="221" t="s">
        <v>849</v>
      </c>
      <c r="E54" s="226" t="s">
        <v>850</v>
      </c>
      <c r="F54" s="149" t="s">
        <v>451</v>
      </c>
      <c r="G54" s="148"/>
      <c r="H54" s="148"/>
      <c r="I54" s="148"/>
      <c r="J54" s="148"/>
      <c r="K54" s="148"/>
      <c r="L54" s="148" t="s">
        <v>406</v>
      </c>
      <c r="M54" s="148"/>
      <c r="N54" s="148"/>
      <c r="O54" s="148"/>
      <c r="P54" s="148"/>
      <c r="Q54" s="148"/>
    </row>
    <row r="55" spans="1:17" ht="232.5" x14ac:dyDescent="0.6">
      <c r="A55" s="145">
        <v>44</v>
      </c>
      <c r="B55" s="145" t="s">
        <v>445</v>
      </c>
      <c r="C55" s="146" t="s">
        <v>453</v>
      </c>
      <c r="D55" s="221" t="s">
        <v>851</v>
      </c>
      <c r="E55" s="226" t="s">
        <v>852</v>
      </c>
      <c r="F55" s="149" t="s">
        <v>454</v>
      </c>
      <c r="G55" s="148"/>
      <c r="H55" s="148"/>
      <c r="I55" s="148"/>
      <c r="J55" s="148"/>
      <c r="K55" s="148"/>
      <c r="L55" s="148" t="s">
        <v>406</v>
      </c>
      <c r="M55" s="148"/>
      <c r="N55" s="148" t="s">
        <v>406</v>
      </c>
      <c r="O55" s="148"/>
      <c r="P55" s="148"/>
      <c r="Q55" s="148"/>
    </row>
    <row r="56" spans="1:17" ht="116.25" x14ac:dyDescent="0.6">
      <c r="A56" s="145">
        <v>45</v>
      </c>
      <c r="B56" s="145" t="s">
        <v>445</v>
      </c>
      <c r="C56" s="146" t="s">
        <v>453</v>
      </c>
      <c r="D56" s="221" t="s">
        <v>853</v>
      </c>
      <c r="E56" s="226" t="s">
        <v>854</v>
      </c>
      <c r="F56" s="149" t="s">
        <v>454</v>
      </c>
      <c r="G56" s="148"/>
      <c r="H56" s="148"/>
      <c r="I56" s="148"/>
      <c r="J56" s="148"/>
      <c r="K56" s="148"/>
      <c r="L56" s="148" t="s">
        <v>406</v>
      </c>
      <c r="M56" s="148"/>
      <c r="N56" s="148"/>
      <c r="O56" s="148"/>
      <c r="P56" s="148"/>
      <c r="Q56" s="148"/>
    </row>
    <row r="57" spans="1:17" ht="46.5" x14ac:dyDescent="0.6">
      <c r="A57" s="145">
        <v>46</v>
      </c>
      <c r="B57" s="145" t="s">
        <v>445</v>
      </c>
      <c r="C57" s="146" t="s">
        <v>453</v>
      </c>
      <c r="D57" s="221" t="s">
        <v>455</v>
      </c>
      <c r="E57" s="216" t="s">
        <v>855</v>
      </c>
      <c r="F57" s="149" t="s">
        <v>454</v>
      </c>
      <c r="G57" s="148"/>
      <c r="H57" s="148"/>
      <c r="I57" s="148"/>
      <c r="J57" s="148"/>
      <c r="K57" s="148"/>
      <c r="L57" s="148" t="s">
        <v>406</v>
      </c>
      <c r="M57" s="148"/>
      <c r="N57" s="148"/>
      <c r="O57" s="148"/>
      <c r="P57" s="148"/>
      <c r="Q57" s="148"/>
    </row>
    <row r="58" spans="1:17" ht="93" x14ac:dyDescent="0.6">
      <c r="A58" s="145">
        <v>47</v>
      </c>
      <c r="B58" s="145" t="s">
        <v>445</v>
      </c>
      <c r="C58" s="146" t="s">
        <v>453</v>
      </c>
      <c r="D58" s="221" t="s">
        <v>856</v>
      </c>
      <c r="E58" s="216" t="s">
        <v>857</v>
      </c>
      <c r="F58" s="149" t="s">
        <v>454</v>
      </c>
      <c r="G58" s="148"/>
      <c r="H58" s="148"/>
      <c r="I58" s="148"/>
      <c r="J58" s="148"/>
      <c r="K58" s="148"/>
      <c r="L58" s="148" t="s">
        <v>406</v>
      </c>
      <c r="M58" s="148"/>
      <c r="N58" s="148"/>
      <c r="O58" s="148"/>
      <c r="P58" s="148"/>
      <c r="Q58" s="148"/>
    </row>
    <row r="59" spans="1:17" ht="69.75" x14ac:dyDescent="0.6">
      <c r="A59" s="145">
        <v>48</v>
      </c>
      <c r="B59" s="145" t="s">
        <v>445</v>
      </c>
      <c r="C59" s="146" t="s">
        <v>453</v>
      </c>
      <c r="D59" s="221" t="s">
        <v>858</v>
      </c>
      <c r="E59" s="216" t="s">
        <v>859</v>
      </c>
      <c r="F59" s="149" t="s">
        <v>454</v>
      </c>
      <c r="G59" s="148"/>
      <c r="H59" s="148"/>
      <c r="I59" s="148"/>
      <c r="J59" s="148"/>
      <c r="K59" s="148"/>
      <c r="L59" s="148" t="s">
        <v>406</v>
      </c>
      <c r="M59" s="148"/>
      <c r="N59" s="148"/>
      <c r="O59" s="148"/>
      <c r="P59" s="148"/>
      <c r="Q59" s="148"/>
    </row>
    <row r="60" spans="1:17" ht="139.5" x14ac:dyDescent="0.6">
      <c r="A60" s="145">
        <v>49</v>
      </c>
      <c r="B60" s="145" t="s">
        <v>445</v>
      </c>
      <c r="C60" s="146" t="s">
        <v>456</v>
      </c>
      <c r="D60" s="221" t="s">
        <v>860</v>
      </c>
      <c r="E60" s="216" t="s">
        <v>861</v>
      </c>
      <c r="F60" s="149" t="s">
        <v>451</v>
      </c>
      <c r="G60" s="154"/>
      <c r="H60" s="154"/>
      <c r="I60" s="154"/>
      <c r="J60" s="154"/>
      <c r="K60" s="148"/>
      <c r="L60" s="148" t="s">
        <v>406</v>
      </c>
      <c r="M60" s="148"/>
      <c r="N60" s="148" t="s">
        <v>406</v>
      </c>
      <c r="O60" s="148"/>
      <c r="P60" s="148"/>
      <c r="Q60" s="148"/>
    </row>
    <row r="61" spans="1:17" ht="186" x14ac:dyDescent="0.6">
      <c r="A61" s="145">
        <v>50</v>
      </c>
      <c r="B61" s="145" t="s">
        <v>457</v>
      </c>
      <c r="C61" s="146" t="s">
        <v>458</v>
      </c>
      <c r="D61" s="219" t="s">
        <v>862</v>
      </c>
      <c r="E61" s="222" t="s">
        <v>863</v>
      </c>
      <c r="F61" s="149" t="s">
        <v>454</v>
      </c>
      <c r="G61" s="148"/>
      <c r="H61" s="148"/>
      <c r="I61" s="148"/>
      <c r="J61" s="148"/>
      <c r="K61" s="148"/>
      <c r="L61" s="148" t="s">
        <v>406</v>
      </c>
      <c r="M61" s="148"/>
      <c r="N61" s="148"/>
      <c r="O61" s="148" t="s">
        <v>406</v>
      </c>
      <c r="P61" s="148" t="s">
        <v>406</v>
      </c>
      <c r="Q61" s="148" t="s">
        <v>406</v>
      </c>
    </row>
    <row r="62" spans="1:17" ht="116.25" x14ac:dyDescent="0.6">
      <c r="A62" s="145">
        <v>51</v>
      </c>
      <c r="B62" s="145" t="s">
        <v>457</v>
      </c>
      <c r="C62" s="146" t="s">
        <v>459</v>
      </c>
      <c r="D62" s="221" t="s">
        <v>460</v>
      </c>
      <c r="E62" s="216" t="s">
        <v>461</v>
      </c>
      <c r="F62" s="149" t="s">
        <v>462</v>
      </c>
      <c r="G62" s="148"/>
      <c r="H62" s="148"/>
      <c r="I62" s="148"/>
      <c r="J62" s="148"/>
      <c r="K62" s="148"/>
      <c r="L62" s="148" t="s">
        <v>406</v>
      </c>
      <c r="M62" s="148"/>
      <c r="N62" s="148"/>
      <c r="O62" s="148"/>
      <c r="P62" s="148"/>
      <c r="Q62" s="148"/>
    </row>
    <row r="63" spans="1:17" ht="139.5" x14ac:dyDescent="0.6">
      <c r="A63" s="145">
        <v>52</v>
      </c>
      <c r="B63" s="145" t="s">
        <v>457</v>
      </c>
      <c r="C63" s="146" t="s">
        <v>463</v>
      </c>
      <c r="D63" s="215" t="s">
        <v>464</v>
      </c>
      <c r="E63" s="216" t="s">
        <v>465</v>
      </c>
      <c r="F63" s="149" t="s">
        <v>417</v>
      </c>
      <c r="G63" s="148"/>
      <c r="H63" s="148"/>
      <c r="I63" s="148"/>
      <c r="J63" s="148"/>
      <c r="K63" s="148"/>
      <c r="L63" s="148" t="s">
        <v>406</v>
      </c>
      <c r="M63" s="148"/>
      <c r="N63" s="148"/>
      <c r="O63" s="148"/>
      <c r="P63" s="148"/>
      <c r="Q63" s="148"/>
    </row>
    <row r="64" spans="1:17" ht="69.75" x14ac:dyDescent="0.6">
      <c r="A64" s="145">
        <v>53</v>
      </c>
      <c r="B64" s="145" t="s">
        <v>457</v>
      </c>
      <c r="C64" s="146" t="s">
        <v>466</v>
      </c>
      <c r="D64" s="231" t="s">
        <v>864</v>
      </c>
      <c r="E64" s="226" t="s">
        <v>865</v>
      </c>
      <c r="F64" s="149" t="s">
        <v>467</v>
      </c>
      <c r="G64" s="148"/>
      <c r="H64" s="148"/>
      <c r="I64" s="148"/>
      <c r="J64" s="148"/>
      <c r="K64" s="148"/>
      <c r="L64" s="148" t="s">
        <v>406</v>
      </c>
      <c r="M64" s="148"/>
      <c r="N64" s="148"/>
      <c r="O64" s="148"/>
      <c r="P64" s="148"/>
      <c r="Q64" s="148"/>
    </row>
    <row r="65" spans="1:17" ht="93" x14ac:dyDescent="0.6">
      <c r="A65" s="145">
        <v>54</v>
      </c>
      <c r="B65" s="145" t="s">
        <v>457</v>
      </c>
      <c r="C65" s="146" t="s">
        <v>466</v>
      </c>
      <c r="D65" s="231" t="s">
        <v>866</v>
      </c>
      <c r="E65" s="226" t="s">
        <v>867</v>
      </c>
      <c r="F65" s="149" t="s">
        <v>468</v>
      </c>
      <c r="G65" s="148"/>
      <c r="H65" s="148"/>
      <c r="I65" s="148"/>
      <c r="J65" s="148"/>
      <c r="K65" s="148"/>
      <c r="L65" s="148" t="s">
        <v>406</v>
      </c>
      <c r="M65" s="148"/>
      <c r="N65" s="148" t="s">
        <v>406</v>
      </c>
      <c r="O65" s="148"/>
      <c r="P65" s="148"/>
      <c r="Q65" s="148"/>
    </row>
    <row r="66" spans="1:17" ht="69.75" x14ac:dyDescent="0.6">
      <c r="A66" s="145">
        <v>55</v>
      </c>
      <c r="B66" s="145" t="s">
        <v>457</v>
      </c>
      <c r="C66" s="146" t="s">
        <v>469</v>
      </c>
      <c r="D66" s="221" t="s">
        <v>868</v>
      </c>
      <c r="E66" s="216" t="s">
        <v>470</v>
      </c>
      <c r="F66" s="149" t="s">
        <v>467</v>
      </c>
      <c r="G66" s="148"/>
      <c r="H66" s="148"/>
      <c r="I66" s="148"/>
      <c r="J66" s="148"/>
      <c r="K66" s="148"/>
      <c r="L66" s="148" t="s">
        <v>406</v>
      </c>
      <c r="M66" s="148"/>
      <c r="N66" s="148"/>
      <c r="O66" s="148" t="s">
        <v>406</v>
      </c>
      <c r="P66" s="148" t="s">
        <v>406</v>
      </c>
      <c r="Q66" s="148"/>
    </row>
    <row r="67" spans="1:17" ht="93" x14ac:dyDescent="0.6">
      <c r="A67" s="145">
        <v>56</v>
      </c>
      <c r="B67" s="145" t="s">
        <v>457</v>
      </c>
      <c r="C67" s="146" t="s">
        <v>471</v>
      </c>
      <c r="D67" s="215" t="s">
        <v>869</v>
      </c>
      <c r="E67" s="216" t="s">
        <v>870</v>
      </c>
      <c r="F67" s="149" t="s">
        <v>467</v>
      </c>
      <c r="G67" s="148"/>
      <c r="H67" s="148"/>
      <c r="I67" s="148"/>
      <c r="J67" s="148"/>
      <c r="K67" s="148"/>
      <c r="L67" s="148" t="s">
        <v>406</v>
      </c>
      <c r="M67" s="148"/>
      <c r="N67" s="148"/>
      <c r="O67" s="148"/>
      <c r="P67" s="148"/>
      <c r="Q67" s="148"/>
    </row>
    <row r="68" spans="1:17" ht="186" x14ac:dyDescent="0.6">
      <c r="A68" s="145">
        <v>57</v>
      </c>
      <c r="B68" s="145" t="s">
        <v>457</v>
      </c>
      <c r="C68" s="146" t="s">
        <v>472</v>
      </c>
      <c r="D68" s="216" t="s">
        <v>473</v>
      </c>
      <c r="E68" s="216" t="s">
        <v>871</v>
      </c>
      <c r="F68" s="149" t="s">
        <v>467</v>
      </c>
      <c r="G68" s="148"/>
      <c r="H68" s="148"/>
      <c r="I68" s="148"/>
      <c r="J68" s="148"/>
      <c r="K68" s="148"/>
      <c r="L68" s="148" t="s">
        <v>406</v>
      </c>
      <c r="M68" s="148"/>
      <c r="N68" s="148"/>
      <c r="O68" s="148"/>
      <c r="P68" s="148"/>
      <c r="Q68" s="148"/>
    </row>
    <row r="69" spans="1:17" ht="46.5" x14ac:dyDescent="0.6">
      <c r="A69" s="145">
        <v>58</v>
      </c>
      <c r="B69" s="145" t="s">
        <v>457</v>
      </c>
      <c r="C69" s="146" t="s">
        <v>474</v>
      </c>
      <c r="D69" s="220" t="s">
        <v>872</v>
      </c>
      <c r="E69" s="218" t="s">
        <v>475</v>
      </c>
      <c r="F69" s="149" t="s">
        <v>417</v>
      </c>
      <c r="G69" s="147"/>
      <c r="H69" s="147"/>
      <c r="I69" s="147"/>
      <c r="J69" s="147"/>
      <c r="K69" s="147"/>
      <c r="L69" s="147"/>
      <c r="M69" s="148" t="s">
        <v>406</v>
      </c>
      <c r="N69" s="148" t="s">
        <v>406</v>
      </c>
      <c r="O69" s="147"/>
      <c r="P69" s="147"/>
      <c r="Q69" s="147"/>
    </row>
    <row r="70" spans="1:17" ht="46.5" x14ac:dyDescent="0.6">
      <c r="A70" s="145">
        <v>59</v>
      </c>
      <c r="B70" s="145" t="s">
        <v>476</v>
      </c>
      <c r="C70" s="146" t="s">
        <v>477</v>
      </c>
      <c r="D70" s="215" t="s">
        <v>478</v>
      </c>
      <c r="E70" s="218" t="s">
        <v>873</v>
      </c>
      <c r="F70" s="149" t="s">
        <v>479</v>
      </c>
      <c r="G70" s="148"/>
      <c r="H70" s="148"/>
      <c r="I70" s="148"/>
      <c r="J70" s="148"/>
      <c r="K70" s="148"/>
      <c r="L70" s="148" t="s">
        <v>406</v>
      </c>
      <c r="M70" s="148" t="s">
        <v>406</v>
      </c>
      <c r="N70" s="148"/>
      <c r="O70" s="148"/>
      <c r="P70" s="148"/>
      <c r="Q70" s="148"/>
    </row>
    <row r="71" spans="1:17" ht="93" x14ac:dyDescent="0.6">
      <c r="A71" s="145">
        <v>60</v>
      </c>
      <c r="B71" s="145" t="s">
        <v>476</v>
      </c>
      <c r="C71" s="146" t="s">
        <v>480</v>
      </c>
      <c r="D71" s="215" t="s">
        <v>481</v>
      </c>
      <c r="E71" s="216" t="s">
        <v>874</v>
      </c>
      <c r="F71" s="149" t="s">
        <v>479</v>
      </c>
      <c r="G71" s="148"/>
      <c r="H71" s="148"/>
      <c r="I71" s="148"/>
      <c r="J71" s="148"/>
      <c r="K71" s="148" t="s">
        <v>406</v>
      </c>
      <c r="L71" s="148" t="s">
        <v>406</v>
      </c>
      <c r="M71" s="148" t="s">
        <v>406</v>
      </c>
      <c r="N71" s="148" t="s">
        <v>406</v>
      </c>
      <c r="O71" s="148" t="s">
        <v>406</v>
      </c>
      <c r="P71" s="148" t="s">
        <v>406</v>
      </c>
      <c r="Q71" s="148" t="s">
        <v>406</v>
      </c>
    </row>
    <row r="72" spans="1:17" ht="46.5" x14ac:dyDescent="0.6">
      <c r="A72" s="145">
        <v>61</v>
      </c>
      <c r="B72" s="145" t="s">
        <v>476</v>
      </c>
      <c r="C72" s="146" t="s">
        <v>480</v>
      </c>
      <c r="D72" s="215" t="s">
        <v>875</v>
      </c>
      <c r="E72" s="216" t="s">
        <v>876</v>
      </c>
      <c r="F72" s="149" t="s">
        <v>417</v>
      </c>
      <c r="G72" s="148"/>
      <c r="H72" s="148"/>
      <c r="I72" s="148"/>
      <c r="J72" s="148"/>
      <c r="K72" s="148" t="s">
        <v>406</v>
      </c>
      <c r="L72" s="148" t="s">
        <v>406</v>
      </c>
      <c r="M72" s="148"/>
      <c r="N72" s="148"/>
      <c r="O72" s="148" t="s">
        <v>406</v>
      </c>
      <c r="P72" s="148" t="s">
        <v>406</v>
      </c>
      <c r="Q72" s="148" t="s">
        <v>406</v>
      </c>
    </row>
    <row r="73" spans="1:17" ht="69.75" x14ac:dyDescent="0.6">
      <c r="A73" s="145">
        <v>62</v>
      </c>
      <c r="B73" s="145" t="s">
        <v>476</v>
      </c>
      <c r="C73" s="146" t="s">
        <v>480</v>
      </c>
      <c r="D73" s="215" t="s">
        <v>877</v>
      </c>
      <c r="E73" s="216" t="s">
        <v>878</v>
      </c>
      <c r="F73" s="149" t="s">
        <v>417</v>
      </c>
      <c r="G73" s="148"/>
      <c r="H73" s="148"/>
      <c r="I73" s="148"/>
      <c r="J73" s="148"/>
      <c r="K73" s="148"/>
      <c r="L73" s="148" t="s">
        <v>406</v>
      </c>
      <c r="M73" s="148"/>
      <c r="N73" s="148"/>
      <c r="O73" s="148" t="s">
        <v>406</v>
      </c>
      <c r="P73" s="148" t="s">
        <v>406</v>
      </c>
      <c r="Q73" s="148"/>
    </row>
    <row r="74" spans="1:17" ht="69.75" x14ac:dyDescent="0.6">
      <c r="A74" s="145">
        <v>63</v>
      </c>
      <c r="B74" s="145" t="s">
        <v>476</v>
      </c>
      <c r="C74" s="146" t="s">
        <v>480</v>
      </c>
      <c r="D74" s="215" t="s">
        <v>879</v>
      </c>
      <c r="E74" s="216" t="s">
        <v>880</v>
      </c>
      <c r="F74" s="149" t="s">
        <v>425</v>
      </c>
      <c r="G74" s="148"/>
      <c r="H74" s="148"/>
      <c r="I74" s="148"/>
      <c r="J74" s="148"/>
      <c r="K74" s="148"/>
      <c r="L74" s="148" t="s">
        <v>406</v>
      </c>
      <c r="M74" s="148"/>
      <c r="N74" s="148"/>
      <c r="O74" s="148" t="s">
        <v>406</v>
      </c>
      <c r="P74" s="148" t="s">
        <v>406</v>
      </c>
      <c r="Q74" s="148" t="s">
        <v>406</v>
      </c>
    </row>
    <row r="75" spans="1:17" ht="46.5" x14ac:dyDescent="0.6">
      <c r="A75" s="145">
        <v>64</v>
      </c>
      <c r="B75" s="145" t="s">
        <v>476</v>
      </c>
      <c r="C75" s="146" t="s">
        <v>480</v>
      </c>
      <c r="D75" s="215" t="s">
        <v>881</v>
      </c>
      <c r="E75" s="216" t="s">
        <v>882</v>
      </c>
      <c r="F75" s="232" t="s">
        <v>883</v>
      </c>
      <c r="G75" s="152"/>
      <c r="H75" s="152"/>
      <c r="I75" s="152"/>
      <c r="J75" s="152"/>
      <c r="K75" s="148"/>
      <c r="L75" s="148" t="s">
        <v>406</v>
      </c>
      <c r="M75" s="148"/>
      <c r="N75" s="148"/>
      <c r="O75" s="148" t="s">
        <v>406</v>
      </c>
      <c r="P75" s="148" t="s">
        <v>406</v>
      </c>
      <c r="Q75" s="148"/>
    </row>
    <row r="76" spans="1:17" ht="139.5" x14ac:dyDescent="0.6">
      <c r="A76" s="145">
        <v>65</v>
      </c>
      <c r="B76" s="145" t="s">
        <v>476</v>
      </c>
      <c r="C76" s="146" t="s">
        <v>482</v>
      </c>
      <c r="D76" s="215" t="s">
        <v>884</v>
      </c>
      <c r="E76" s="216" t="s">
        <v>885</v>
      </c>
      <c r="F76" s="149" t="s">
        <v>483</v>
      </c>
      <c r="G76" s="148"/>
      <c r="H76" s="148"/>
      <c r="I76" s="148"/>
      <c r="J76" s="148"/>
      <c r="K76" s="148"/>
      <c r="L76" s="148" t="s">
        <v>406</v>
      </c>
      <c r="M76" s="148"/>
      <c r="N76" s="148"/>
      <c r="O76" s="148"/>
      <c r="P76" s="148"/>
      <c r="Q76" s="148"/>
    </row>
    <row r="77" spans="1:17" ht="69.75" x14ac:dyDescent="0.6">
      <c r="A77" s="145">
        <v>66</v>
      </c>
      <c r="B77" s="145" t="s">
        <v>476</v>
      </c>
      <c r="C77" s="146" t="s">
        <v>484</v>
      </c>
      <c r="D77" s="215" t="s">
        <v>485</v>
      </c>
      <c r="E77" s="216" t="s">
        <v>886</v>
      </c>
      <c r="F77" s="149" t="s">
        <v>486</v>
      </c>
      <c r="G77" s="148"/>
      <c r="H77" s="148"/>
      <c r="I77" s="148"/>
      <c r="J77" s="148"/>
      <c r="K77" s="148"/>
      <c r="L77" s="148" t="s">
        <v>406</v>
      </c>
      <c r="M77" s="148"/>
      <c r="N77" s="148" t="s">
        <v>406</v>
      </c>
      <c r="O77" s="148"/>
      <c r="P77" s="148"/>
      <c r="Q77" s="148"/>
    </row>
    <row r="78" spans="1:17" ht="162.75" x14ac:dyDescent="0.6">
      <c r="A78" s="145">
        <v>67</v>
      </c>
      <c r="B78" s="145" t="s">
        <v>476</v>
      </c>
      <c r="C78" s="146" t="s">
        <v>487</v>
      </c>
      <c r="D78" s="215" t="s">
        <v>887</v>
      </c>
      <c r="E78" s="233" t="s">
        <v>888</v>
      </c>
      <c r="F78" s="149" t="s">
        <v>425</v>
      </c>
      <c r="G78" s="148"/>
      <c r="H78" s="148"/>
      <c r="I78" s="148"/>
      <c r="J78" s="148"/>
      <c r="K78" s="148" t="s">
        <v>406</v>
      </c>
      <c r="L78" s="148" t="s">
        <v>406</v>
      </c>
      <c r="M78" s="148"/>
      <c r="N78" s="148"/>
      <c r="O78" s="148"/>
      <c r="P78" s="148"/>
      <c r="Q78" s="148" t="s">
        <v>406</v>
      </c>
    </row>
    <row r="79" spans="1:17" ht="69.75" x14ac:dyDescent="0.6">
      <c r="A79" s="145">
        <v>68</v>
      </c>
      <c r="B79" s="145" t="s">
        <v>488</v>
      </c>
      <c r="C79" s="146" t="s">
        <v>489</v>
      </c>
      <c r="D79" s="215" t="s">
        <v>889</v>
      </c>
      <c r="E79" s="216" t="s">
        <v>890</v>
      </c>
      <c r="F79" s="149" t="s">
        <v>490</v>
      </c>
      <c r="G79" s="148"/>
      <c r="H79" s="148"/>
      <c r="I79" s="148"/>
      <c r="J79" s="148"/>
      <c r="K79" s="148"/>
      <c r="L79" s="148"/>
      <c r="M79" s="148"/>
      <c r="N79" s="148" t="s">
        <v>406</v>
      </c>
      <c r="O79" s="148"/>
      <c r="P79" s="148"/>
      <c r="Q79" s="148"/>
    </row>
    <row r="80" spans="1:17" ht="69.75" x14ac:dyDescent="0.6">
      <c r="A80" s="145">
        <v>69</v>
      </c>
      <c r="B80" s="145" t="s">
        <v>488</v>
      </c>
      <c r="C80" s="146" t="s">
        <v>491</v>
      </c>
      <c r="D80" s="216" t="s">
        <v>891</v>
      </c>
      <c r="E80" s="216" t="s">
        <v>892</v>
      </c>
      <c r="F80" s="149" t="s">
        <v>417</v>
      </c>
      <c r="G80" s="148"/>
      <c r="H80" s="148"/>
      <c r="I80" s="148"/>
      <c r="J80" s="148"/>
      <c r="K80" s="148" t="s">
        <v>406</v>
      </c>
      <c r="L80" s="148"/>
      <c r="M80" s="148"/>
      <c r="N80" s="148" t="s">
        <v>406</v>
      </c>
      <c r="O80" s="148"/>
      <c r="P80" s="148"/>
      <c r="Q80" s="148"/>
    </row>
    <row r="81" spans="1:17" ht="46.5" x14ac:dyDescent="0.6">
      <c r="A81" s="145">
        <v>70</v>
      </c>
      <c r="B81" s="145" t="s">
        <v>488</v>
      </c>
      <c r="C81" s="146" t="s">
        <v>492</v>
      </c>
      <c r="D81" s="215" t="s">
        <v>893</v>
      </c>
      <c r="E81" s="216" t="s">
        <v>894</v>
      </c>
      <c r="F81" s="149" t="s">
        <v>493</v>
      </c>
      <c r="G81" s="148"/>
      <c r="H81" s="148"/>
      <c r="I81" s="148"/>
      <c r="J81" s="148"/>
      <c r="K81" s="148" t="s">
        <v>406</v>
      </c>
      <c r="L81" s="148"/>
      <c r="M81" s="148" t="s">
        <v>406</v>
      </c>
      <c r="N81" s="148" t="s">
        <v>406</v>
      </c>
      <c r="O81" s="148"/>
      <c r="P81" s="148"/>
      <c r="Q81" s="148"/>
    </row>
    <row r="82" spans="1:17" ht="93" x14ac:dyDescent="0.6">
      <c r="A82" s="145">
        <v>71</v>
      </c>
      <c r="B82" s="145" t="s">
        <v>488</v>
      </c>
      <c r="C82" s="146" t="s">
        <v>494</v>
      </c>
      <c r="D82" s="215" t="s">
        <v>895</v>
      </c>
      <c r="E82" s="216" t="s">
        <v>896</v>
      </c>
      <c r="F82" s="149" t="s">
        <v>493</v>
      </c>
      <c r="G82" s="148"/>
      <c r="H82" s="148"/>
      <c r="I82" s="148"/>
      <c r="J82" s="148"/>
      <c r="K82" s="148" t="s">
        <v>406</v>
      </c>
      <c r="L82" s="148"/>
      <c r="M82" s="148"/>
      <c r="N82" s="148" t="s">
        <v>406</v>
      </c>
      <c r="O82" s="148"/>
      <c r="P82" s="148"/>
      <c r="Q82" s="148"/>
    </row>
    <row r="83" spans="1:17" ht="69.75" x14ac:dyDescent="0.6">
      <c r="A83" s="145">
        <v>72</v>
      </c>
      <c r="B83" s="145" t="s">
        <v>488</v>
      </c>
      <c r="C83" s="146" t="s">
        <v>495</v>
      </c>
      <c r="D83" s="215" t="s">
        <v>897</v>
      </c>
      <c r="E83" s="222" t="s">
        <v>898</v>
      </c>
      <c r="F83" s="149" t="s">
        <v>899</v>
      </c>
      <c r="G83" s="155"/>
      <c r="H83" s="155"/>
      <c r="I83" s="155"/>
      <c r="J83" s="155"/>
      <c r="K83" s="148" t="s">
        <v>406</v>
      </c>
      <c r="L83" s="148"/>
      <c r="M83" s="148"/>
      <c r="N83" s="148" t="s">
        <v>406</v>
      </c>
      <c r="O83" s="155"/>
      <c r="P83" s="155"/>
      <c r="Q83" s="155"/>
    </row>
    <row r="84" spans="1:17" ht="93" x14ac:dyDescent="0.6">
      <c r="A84" s="145">
        <v>73</v>
      </c>
      <c r="B84" s="145" t="s">
        <v>488</v>
      </c>
      <c r="C84" s="146" t="s">
        <v>495</v>
      </c>
      <c r="D84" s="215" t="s">
        <v>900</v>
      </c>
      <c r="E84" s="233" t="s">
        <v>901</v>
      </c>
      <c r="F84" s="149" t="s">
        <v>902</v>
      </c>
      <c r="G84" s="155"/>
      <c r="H84" s="155"/>
      <c r="I84" s="155"/>
      <c r="J84" s="155"/>
      <c r="K84" s="148" t="s">
        <v>406</v>
      </c>
      <c r="L84" s="148"/>
      <c r="M84" s="148"/>
      <c r="N84" s="148" t="s">
        <v>406</v>
      </c>
      <c r="O84" s="155"/>
      <c r="P84" s="155"/>
      <c r="Q84" s="155"/>
    </row>
    <row r="85" spans="1:17" ht="69.75" x14ac:dyDescent="0.6">
      <c r="A85" s="145">
        <v>74</v>
      </c>
      <c r="B85" s="145" t="s">
        <v>496</v>
      </c>
      <c r="C85" s="146" t="s">
        <v>497</v>
      </c>
      <c r="D85" s="223" t="s">
        <v>903</v>
      </c>
      <c r="E85" s="233" t="s">
        <v>904</v>
      </c>
      <c r="F85" s="149" t="s">
        <v>417</v>
      </c>
      <c r="G85" s="148"/>
      <c r="H85" s="148"/>
      <c r="I85" s="148"/>
      <c r="J85" s="148"/>
      <c r="K85" s="148" t="s">
        <v>406</v>
      </c>
      <c r="L85" s="148"/>
      <c r="M85" s="156"/>
      <c r="N85" s="156"/>
      <c r="O85" s="156"/>
      <c r="P85" s="156"/>
      <c r="Q85" s="156"/>
    </row>
    <row r="86" spans="1:17" ht="186" x14ac:dyDescent="0.6">
      <c r="A86" s="145">
        <v>75</v>
      </c>
      <c r="B86" s="145" t="s">
        <v>496</v>
      </c>
      <c r="C86" s="146" t="s">
        <v>498</v>
      </c>
      <c r="D86" s="215" t="s">
        <v>905</v>
      </c>
      <c r="E86" s="216" t="s">
        <v>906</v>
      </c>
      <c r="F86" s="149" t="s">
        <v>417</v>
      </c>
      <c r="G86" s="148"/>
      <c r="H86" s="148"/>
      <c r="I86" s="148"/>
      <c r="J86" s="148"/>
      <c r="K86" s="148" t="s">
        <v>406</v>
      </c>
      <c r="L86" s="148"/>
      <c r="M86" s="148"/>
      <c r="N86" s="148"/>
      <c r="O86" s="148"/>
      <c r="P86" s="148"/>
      <c r="Q86" s="148"/>
    </row>
    <row r="87" spans="1:17" ht="139.5" x14ac:dyDescent="0.6">
      <c r="A87" s="145">
        <v>76</v>
      </c>
      <c r="B87" s="145" t="s">
        <v>496</v>
      </c>
      <c r="C87" s="146" t="s">
        <v>499</v>
      </c>
      <c r="D87" s="215" t="s">
        <v>907</v>
      </c>
      <c r="E87" s="216" t="s">
        <v>500</v>
      </c>
      <c r="F87" s="149" t="s">
        <v>417</v>
      </c>
      <c r="G87" s="148"/>
      <c r="H87" s="148"/>
      <c r="I87" s="148"/>
      <c r="J87" s="148"/>
      <c r="K87" s="148" t="s">
        <v>406</v>
      </c>
      <c r="L87" s="148"/>
      <c r="M87" s="156"/>
      <c r="N87" s="156"/>
      <c r="O87" s="156"/>
      <c r="P87" s="156"/>
      <c r="Q87" s="156"/>
    </row>
  </sheetData>
  <autoFilter ref="F1:F87"/>
  <mergeCells count="1">
    <mergeCell ref="A1:E1"/>
  </mergeCells>
  <printOptions horizontalCentered="1"/>
  <pageMargins left="0.70866141732283472" right="0.70866141732283472" top="0.74803149606299213" bottom="0.74803149606299213" header="0.31496062992125984" footer="0.31496062992125984"/>
  <pageSetup paperSize="8" scale="91" firstPageNumber="31" fitToHeight="0" orientation="landscape" r:id="rId1"/>
  <headerFooter>
    <oddHeader xml:space="preserve">&amp;C&amp;"Simplified Arabic,Regular"&amp;12صفحة &amp;P من &amp;N </oddHeader>
    <oddFooter>&amp;L&amp;"Times New Roman,Regular"&amp;8&amp;Z&amp;F&gt;&amp;A (Printed: &amp;D &amp;T)&amp;R&amp;"Simplified Arabic,Regular"آيزو 9001</oddFoot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rightToLeft="1" zoomScaleNormal="100" workbookViewId="0">
      <selection sqref="A1:E1"/>
    </sheetView>
  </sheetViews>
  <sheetFormatPr defaultRowHeight="12.75" x14ac:dyDescent="0.2"/>
  <cols>
    <col min="1" max="1" width="10.7109375" style="98" customWidth="1"/>
    <col min="2" max="2" width="15.85546875" style="77" customWidth="1"/>
    <col min="3" max="3" width="48.140625" style="79" bestFit="1" customWidth="1"/>
    <col min="4" max="4" width="20.140625" style="79" customWidth="1"/>
    <col min="5" max="5" width="8.42578125" style="77" bestFit="1" customWidth="1"/>
    <col min="6" max="6" width="16.42578125" style="77" customWidth="1"/>
    <col min="7" max="7" width="17.140625" style="77" customWidth="1"/>
    <col min="8" max="8" width="16.42578125" style="77" customWidth="1"/>
    <col min="9" max="9" width="40.28515625" style="77" customWidth="1"/>
    <col min="10" max="16384" width="9.140625" style="77"/>
  </cols>
  <sheetData>
    <row r="1" spans="1:9" ht="20.100000000000001" customHeight="1" x14ac:dyDescent="0.2">
      <c r="A1" s="76" t="s">
        <v>1</v>
      </c>
      <c r="C1" s="78"/>
      <c r="D1" s="78"/>
      <c r="E1" s="80"/>
      <c r="F1" s="80"/>
      <c r="G1" s="81" t="s">
        <v>245</v>
      </c>
    </row>
    <row r="2" spans="1:9" ht="43.5" customHeight="1" x14ac:dyDescent="0.2">
      <c r="A2" s="82" t="s">
        <v>2</v>
      </c>
      <c r="B2" s="80"/>
      <c r="C2" s="83" t="s">
        <v>930</v>
      </c>
      <c r="D2" s="80"/>
      <c r="E2" s="80"/>
      <c r="F2" s="80"/>
    </row>
    <row r="3" spans="1:9" ht="30.75" customHeight="1" x14ac:dyDescent="0.2">
      <c r="A3" s="82" t="s">
        <v>3</v>
      </c>
      <c r="B3" s="80"/>
      <c r="C3" s="82" t="s">
        <v>931</v>
      </c>
      <c r="D3" s="80"/>
      <c r="E3" s="80"/>
      <c r="F3" s="80"/>
      <c r="G3" s="86"/>
    </row>
    <row r="4" spans="1:9" ht="31.5" customHeight="1" x14ac:dyDescent="0.2">
      <c r="A4" s="82" t="s">
        <v>4</v>
      </c>
      <c r="B4" s="239" t="s">
        <v>757</v>
      </c>
      <c r="C4" s="76" t="s">
        <v>0</v>
      </c>
      <c r="D4" s="84">
        <v>45138</v>
      </c>
      <c r="E4" s="76"/>
      <c r="F4" s="84"/>
      <c r="G4" s="86"/>
    </row>
    <row r="5" spans="1:9" ht="20.100000000000001" customHeight="1" x14ac:dyDescent="0.2">
      <c r="A5" s="76"/>
      <c r="C5" s="77"/>
      <c r="D5" s="77"/>
      <c r="G5" s="89"/>
    </row>
    <row r="6" spans="1:9" ht="20.100000000000001" customHeight="1" x14ac:dyDescent="0.2">
      <c r="A6" s="291" t="s">
        <v>218</v>
      </c>
      <c r="B6" s="292"/>
      <c r="C6" s="240"/>
      <c r="D6" s="241"/>
      <c r="G6" s="89"/>
    </row>
    <row r="7" spans="1:9" ht="20.100000000000001" customHeight="1" x14ac:dyDescent="0.2">
      <c r="A7" s="291" t="s">
        <v>240</v>
      </c>
      <c r="B7" s="292"/>
      <c r="C7" s="240"/>
      <c r="D7" s="241"/>
      <c r="G7" s="89"/>
    </row>
    <row r="8" spans="1:9" ht="20.100000000000001" customHeight="1" x14ac:dyDescent="0.2">
      <c r="A8" s="291" t="s">
        <v>241</v>
      </c>
      <c r="B8" s="292"/>
      <c r="C8" s="240"/>
      <c r="D8" s="241"/>
      <c r="G8" s="89"/>
    </row>
    <row r="9" spans="1:9" ht="20.100000000000001" customHeight="1" x14ac:dyDescent="0.2">
      <c r="A9" s="291" t="s">
        <v>246</v>
      </c>
      <c r="B9" s="292"/>
      <c r="C9" s="240"/>
      <c r="D9" s="241"/>
      <c r="G9" s="89"/>
    </row>
    <row r="10" spans="1:9" x14ac:dyDescent="0.2">
      <c r="A10" s="79"/>
    </row>
    <row r="11" spans="1:9" s="90" customFormat="1" ht="24.75" x14ac:dyDescent="0.2">
      <c r="A11" s="270" t="s">
        <v>932</v>
      </c>
      <c r="B11" s="270"/>
      <c r="C11" s="270"/>
      <c r="D11" s="270"/>
      <c r="E11" s="288" t="s">
        <v>933</v>
      </c>
      <c r="F11" s="289"/>
      <c r="G11" s="289"/>
      <c r="H11" s="289"/>
      <c r="I11" s="290"/>
    </row>
    <row r="12" spans="1:9" s="90" customFormat="1" ht="74.25" x14ac:dyDescent="0.2">
      <c r="A12" s="91" t="s">
        <v>30</v>
      </c>
      <c r="B12" s="92" t="s">
        <v>35</v>
      </c>
      <c r="C12" s="92" t="s">
        <v>934</v>
      </c>
      <c r="D12" s="91" t="s">
        <v>935</v>
      </c>
      <c r="E12" s="95" t="s">
        <v>253</v>
      </c>
      <c r="F12" s="95" t="s">
        <v>36</v>
      </c>
      <c r="G12" s="96" t="s">
        <v>37</v>
      </c>
      <c r="H12" s="95" t="s">
        <v>745</v>
      </c>
      <c r="I12" s="95" t="s">
        <v>39</v>
      </c>
    </row>
    <row r="13" spans="1:9" s="90" customFormat="1" ht="50.1" customHeight="1" x14ac:dyDescent="0.2">
      <c r="A13" s="195">
        <v>1</v>
      </c>
      <c r="B13" s="73"/>
      <c r="C13" s="73"/>
      <c r="D13" s="62"/>
      <c r="E13" s="74"/>
      <c r="F13" s="9"/>
      <c r="G13" s="9"/>
      <c r="H13" s="242"/>
      <c r="I13" s="242"/>
    </row>
    <row r="14" spans="1:9" s="90" customFormat="1" ht="50.1" customHeight="1" x14ac:dyDescent="0.2">
      <c r="A14" s="195">
        <f>A13+1</f>
        <v>2</v>
      </c>
      <c r="B14" s="73"/>
      <c r="C14" s="73"/>
      <c r="D14" s="62"/>
      <c r="E14" s="74"/>
      <c r="F14" s="9"/>
      <c r="G14" s="9"/>
      <c r="H14" s="242"/>
      <c r="I14" s="242"/>
    </row>
    <row r="15" spans="1:9" s="90" customFormat="1" ht="50.1" customHeight="1" x14ac:dyDescent="0.2">
      <c r="A15" s="72">
        <f t="shared" ref="A15:A42" si="0">A14+1</f>
        <v>3</v>
      </c>
      <c r="B15" s="73"/>
      <c r="C15" s="73"/>
      <c r="D15" s="62"/>
      <c r="E15" s="74"/>
      <c r="F15" s="9"/>
      <c r="G15" s="9"/>
      <c r="H15" s="242"/>
      <c r="I15" s="242"/>
    </row>
    <row r="16" spans="1:9" s="90" customFormat="1" ht="50.1" customHeight="1" x14ac:dyDescent="0.2">
      <c r="A16" s="72">
        <f t="shared" si="0"/>
        <v>4</v>
      </c>
      <c r="B16" s="73"/>
      <c r="C16" s="73"/>
      <c r="D16" s="62"/>
      <c r="E16" s="74"/>
      <c r="F16" s="9"/>
      <c r="G16" s="9"/>
      <c r="H16" s="242"/>
      <c r="I16" s="242"/>
    </row>
    <row r="17" spans="1:9" s="90" customFormat="1" ht="50.1" customHeight="1" x14ac:dyDescent="0.2">
      <c r="A17" s="72">
        <f t="shared" si="0"/>
        <v>5</v>
      </c>
      <c r="B17" s="73"/>
      <c r="C17" s="73"/>
      <c r="D17" s="62"/>
      <c r="E17" s="74"/>
      <c r="F17" s="9"/>
      <c r="G17" s="9"/>
      <c r="H17" s="242"/>
      <c r="I17" s="242"/>
    </row>
    <row r="18" spans="1:9" s="90" customFormat="1" ht="50.1" customHeight="1" x14ac:dyDescent="0.2">
      <c r="A18" s="72">
        <f t="shared" si="0"/>
        <v>6</v>
      </c>
      <c r="B18" s="73"/>
      <c r="C18" s="73"/>
      <c r="D18" s="62"/>
      <c r="E18" s="74"/>
      <c r="F18" s="9"/>
      <c r="G18" s="9"/>
      <c r="H18" s="242"/>
      <c r="I18" s="242"/>
    </row>
    <row r="19" spans="1:9" s="90" customFormat="1" ht="50.1" customHeight="1" x14ac:dyDescent="0.2">
      <c r="A19" s="72">
        <f t="shared" si="0"/>
        <v>7</v>
      </c>
      <c r="B19" s="73"/>
      <c r="C19" s="73"/>
      <c r="D19" s="62"/>
      <c r="E19" s="74"/>
      <c r="F19" s="9"/>
      <c r="G19" s="9"/>
      <c r="H19" s="242"/>
      <c r="I19" s="242"/>
    </row>
    <row r="20" spans="1:9" s="90" customFormat="1" ht="50.1" customHeight="1" x14ac:dyDescent="0.2">
      <c r="A20" s="72">
        <f t="shared" si="0"/>
        <v>8</v>
      </c>
      <c r="B20" s="73"/>
      <c r="C20" s="73"/>
      <c r="D20" s="62"/>
      <c r="E20" s="74"/>
      <c r="F20" s="9"/>
      <c r="G20" s="9"/>
      <c r="H20" s="242"/>
      <c r="I20" s="242"/>
    </row>
    <row r="21" spans="1:9" s="90" customFormat="1" ht="50.1" customHeight="1" x14ac:dyDescent="0.2">
      <c r="A21" s="72">
        <f t="shared" si="0"/>
        <v>9</v>
      </c>
      <c r="B21" s="73"/>
      <c r="C21" s="73"/>
      <c r="D21" s="62"/>
      <c r="E21" s="74"/>
      <c r="F21" s="9"/>
      <c r="G21" s="9"/>
      <c r="H21" s="242"/>
      <c r="I21" s="242"/>
    </row>
    <row r="22" spans="1:9" s="90" customFormat="1" ht="50.1" customHeight="1" x14ac:dyDescent="0.2">
      <c r="A22" s="72">
        <f t="shared" si="0"/>
        <v>10</v>
      </c>
      <c r="B22" s="73"/>
      <c r="C22" s="73"/>
      <c r="D22" s="62"/>
      <c r="E22" s="74"/>
      <c r="F22" s="9"/>
      <c r="G22" s="9"/>
      <c r="H22" s="242"/>
      <c r="I22" s="242"/>
    </row>
    <row r="23" spans="1:9" s="90" customFormat="1" ht="50.1" customHeight="1" x14ac:dyDescent="0.2">
      <c r="A23" s="72">
        <f t="shared" si="0"/>
        <v>11</v>
      </c>
      <c r="B23" s="73"/>
      <c r="C23" s="73"/>
      <c r="D23" s="62"/>
      <c r="E23" s="74"/>
      <c r="F23" s="9"/>
      <c r="G23" s="9"/>
      <c r="H23" s="242"/>
      <c r="I23" s="242"/>
    </row>
    <row r="24" spans="1:9" s="90" customFormat="1" ht="50.1" customHeight="1" x14ac:dyDescent="0.2">
      <c r="A24" s="72">
        <f t="shared" si="0"/>
        <v>12</v>
      </c>
      <c r="B24" s="73"/>
      <c r="C24" s="73"/>
      <c r="D24" s="62"/>
      <c r="E24" s="74"/>
      <c r="F24" s="9"/>
      <c r="G24" s="9"/>
      <c r="H24" s="242"/>
      <c r="I24" s="242"/>
    </row>
    <row r="25" spans="1:9" s="90" customFormat="1" ht="50.1" customHeight="1" x14ac:dyDescent="0.2">
      <c r="A25" s="72">
        <f t="shared" si="0"/>
        <v>13</v>
      </c>
      <c r="B25" s="73"/>
      <c r="C25" s="73"/>
      <c r="D25" s="62"/>
      <c r="E25" s="74"/>
      <c r="F25" s="9"/>
      <c r="G25" s="9"/>
      <c r="H25" s="242"/>
      <c r="I25" s="242"/>
    </row>
    <row r="26" spans="1:9" s="90" customFormat="1" ht="50.1" customHeight="1" x14ac:dyDescent="0.2">
      <c r="A26" s="72">
        <f t="shared" si="0"/>
        <v>14</v>
      </c>
      <c r="B26" s="73"/>
      <c r="C26" s="73"/>
      <c r="D26" s="62"/>
      <c r="E26" s="74"/>
      <c r="F26" s="9"/>
      <c r="G26" s="9"/>
      <c r="H26" s="242"/>
      <c r="I26" s="242"/>
    </row>
    <row r="27" spans="1:9" s="90" customFormat="1" ht="50.1" customHeight="1" x14ac:dyDescent="0.2">
      <c r="A27" s="72">
        <f t="shared" si="0"/>
        <v>15</v>
      </c>
      <c r="B27" s="73"/>
      <c r="C27" s="73"/>
      <c r="D27" s="62"/>
      <c r="E27" s="74"/>
      <c r="F27" s="9"/>
      <c r="G27" s="9"/>
      <c r="H27" s="242"/>
      <c r="I27" s="242"/>
    </row>
    <row r="28" spans="1:9" s="90" customFormat="1" ht="50.1" customHeight="1" x14ac:dyDescent="0.2">
      <c r="A28" s="72">
        <f t="shared" si="0"/>
        <v>16</v>
      </c>
      <c r="B28" s="73"/>
      <c r="C28" s="73"/>
      <c r="D28" s="62"/>
      <c r="E28" s="74"/>
      <c r="F28" s="9"/>
      <c r="G28" s="9"/>
      <c r="H28" s="242"/>
      <c r="I28" s="242"/>
    </row>
    <row r="29" spans="1:9" s="90" customFormat="1" ht="50.1" customHeight="1" x14ac:dyDescent="0.2">
      <c r="A29" s="72">
        <f t="shared" si="0"/>
        <v>17</v>
      </c>
      <c r="B29" s="73"/>
      <c r="C29" s="73"/>
      <c r="D29" s="62"/>
      <c r="E29" s="74"/>
      <c r="F29" s="9"/>
      <c r="G29" s="9"/>
      <c r="H29" s="242"/>
      <c r="I29" s="242"/>
    </row>
    <row r="30" spans="1:9" s="90" customFormat="1" ht="50.1" customHeight="1" x14ac:dyDescent="0.2">
      <c r="A30" s="72">
        <f t="shared" si="0"/>
        <v>18</v>
      </c>
      <c r="B30" s="73"/>
      <c r="C30" s="73"/>
      <c r="D30" s="62"/>
      <c r="E30" s="74"/>
      <c r="F30" s="9"/>
      <c r="G30" s="9"/>
      <c r="H30" s="242"/>
      <c r="I30" s="242"/>
    </row>
    <row r="31" spans="1:9" s="90" customFormat="1" ht="50.1" customHeight="1" x14ac:dyDescent="0.2">
      <c r="A31" s="72">
        <f t="shared" si="0"/>
        <v>19</v>
      </c>
      <c r="B31" s="73"/>
      <c r="C31" s="73"/>
      <c r="D31" s="62"/>
      <c r="E31" s="74"/>
      <c r="F31" s="9"/>
      <c r="G31" s="9"/>
      <c r="H31" s="242"/>
      <c r="I31" s="242"/>
    </row>
    <row r="32" spans="1:9" s="90" customFormat="1" ht="50.1" customHeight="1" x14ac:dyDescent="0.2">
      <c r="A32" s="72">
        <f t="shared" si="0"/>
        <v>20</v>
      </c>
      <c r="B32" s="73"/>
      <c r="C32" s="73"/>
      <c r="D32" s="62"/>
      <c r="E32" s="74"/>
      <c r="F32" s="9"/>
      <c r="G32" s="9"/>
      <c r="H32" s="242"/>
      <c r="I32" s="242"/>
    </row>
    <row r="33" spans="1:9" s="90" customFormat="1" ht="50.1" customHeight="1" x14ac:dyDescent="0.2">
      <c r="A33" s="72">
        <f t="shared" si="0"/>
        <v>21</v>
      </c>
      <c r="B33" s="73"/>
      <c r="C33" s="73"/>
      <c r="D33" s="62"/>
      <c r="E33" s="74"/>
      <c r="F33" s="9"/>
      <c r="G33" s="9"/>
      <c r="H33" s="242"/>
      <c r="I33" s="242"/>
    </row>
    <row r="34" spans="1:9" s="90" customFormat="1" ht="50.1" customHeight="1" x14ac:dyDescent="0.2">
      <c r="A34" s="72">
        <f t="shared" si="0"/>
        <v>22</v>
      </c>
      <c r="B34" s="73"/>
      <c r="C34" s="73"/>
      <c r="D34" s="62"/>
      <c r="E34" s="74"/>
      <c r="F34" s="9"/>
      <c r="G34" s="9"/>
      <c r="H34" s="242"/>
      <c r="I34" s="242"/>
    </row>
    <row r="35" spans="1:9" s="90" customFormat="1" ht="50.1" customHeight="1" x14ac:dyDescent="0.2">
      <c r="A35" s="72">
        <f t="shared" si="0"/>
        <v>23</v>
      </c>
      <c r="B35" s="73"/>
      <c r="C35" s="73"/>
      <c r="D35" s="62"/>
      <c r="E35" s="74"/>
      <c r="F35" s="9"/>
      <c r="G35" s="9"/>
      <c r="H35" s="242"/>
      <c r="I35" s="242"/>
    </row>
    <row r="36" spans="1:9" s="90" customFormat="1" ht="50.1" customHeight="1" x14ac:dyDescent="0.2">
      <c r="A36" s="72">
        <f t="shared" si="0"/>
        <v>24</v>
      </c>
      <c r="B36" s="73"/>
      <c r="C36" s="73"/>
      <c r="D36" s="62"/>
      <c r="E36" s="74"/>
      <c r="F36" s="9"/>
      <c r="G36" s="9"/>
      <c r="H36" s="242"/>
      <c r="I36" s="242"/>
    </row>
    <row r="37" spans="1:9" s="90" customFormat="1" ht="50.1" customHeight="1" x14ac:dyDescent="0.2">
      <c r="A37" s="72">
        <f t="shared" si="0"/>
        <v>25</v>
      </c>
      <c r="B37" s="73"/>
      <c r="C37" s="73"/>
      <c r="D37" s="62"/>
      <c r="E37" s="74"/>
      <c r="F37" s="9"/>
      <c r="G37" s="9"/>
      <c r="H37" s="242"/>
      <c r="I37" s="242"/>
    </row>
    <row r="38" spans="1:9" s="90" customFormat="1" ht="50.1" customHeight="1" x14ac:dyDescent="0.2">
      <c r="A38" s="72">
        <f t="shared" si="0"/>
        <v>26</v>
      </c>
      <c r="B38" s="73"/>
      <c r="C38" s="73"/>
      <c r="D38" s="62"/>
      <c r="E38" s="74"/>
      <c r="F38" s="9"/>
      <c r="G38" s="9"/>
      <c r="H38" s="242"/>
      <c r="I38" s="242"/>
    </row>
    <row r="39" spans="1:9" s="90" customFormat="1" ht="50.1" customHeight="1" x14ac:dyDescent="0.2">
      <c r="A39" s="72">
        <f t="shared" si="0"/>
        <v>27</v>
      </c>
      <c r="B39" s="73"/>
      <c r="C39" s="73"/>
      <c r="D39" s="62"/>
      <c r="E39" s="74"/>
      <c r="F39" s="9"/>
      <c r="G39" s="9"/>
      <c r="H39" s="242"/>
      <c r="I39" s="242"/>
    </row>
    <row r="40" spans="1:9" s="90" customFormat="1" ht="50.1" customHeight="1" x14ac:dyDescent="0.2">
      <c r="A40" s="72">
        <f t="shared" si="0"/>
        <v>28</v>
      </c>
      <c r="B40" s="73"/>
      <c r="C40" s="73"/>
      <c r="D40" s="62"/>
      <c r="E40" s="74"/>
      <c r="F40" s="9"/>
      <c r="G40" s="9"/>
      <c r="H40" s="242"/>
      <c r="I40" s="242"/>
    </row>
    <row r="41" spans="1:9" s="90" customFormat="1" ht="50.1" customHeight="1" x14ac:dyDescent="0.2">
      <c r="A41" s="72">
        <f t="shared" si="0"/>
        <v>29</v>
      </c>
      <c r="B41" s="73"/>
      <c r="C41" s="73"/>
      <c r="D41" s="62"/>
      <c r="E41" s="74"/>
      <c r="F41" s="9"/>
      <c r="G41" s="9"/>
      <c r="H41" s="242"/>
      <c r="I41" s="242"/>
    </row>
    <row r="42" spans="1:9" s="90" customFormat="1" ht="50.1" customHeight="1" x14ac:dyDescent="0.2">
      <c r="A42" s="72">
        <f t="shared" si="0"/>
        <v>30</v>
      </c>
      <c r="B42" s="73"/>
      <c r="C42" s="73"/>
      <c r="D42" s="62"/>
      <c r="E42" s="74"/>
      <c r="F42" s="9"/>
      <c r="G42" s="9"/>
      <c r="H42" s="242"/>
      <c r="I42" s="242"/>
    </row>
  </sheetData>
  <sheetProtection formatCells="0" formatColumns="0" formatRows="0" insertColumns="0" insertRows="0" insertHyperlinks="0" deleteColumns="0" deleteRows="0" sort="0" autoFilter="0" pivotTables="0"/>
  <mergeCells count="6">
    <mergeCell ref="E11:I11"/>
    <mergeCell ref="A6:B6"/>
    <mergeCell ref="A7:B7"/>
    <mergeCell ref="A8:B8"/>
    <mergeCell ref="A9:B9"/>
    <mergeCell ref="A11:D11"/>
  </mergeCells>
  <dataValidations count="4">
    <dataValidation errorStyle="warning" allowBlank="1" showInputMessage="1" showErrorMessage="1" errorTitle="رمز وثيقة جديد" error="الرمز المُدخل غير مضمن في السجلات_x000a_يجوز الإدخال يدوياً فقط إذا كان نوع طلب التغيير هو_x000a_ &quot;1. إنشاء وثيقة جديدة&quot;" sqref="D13:D42"/>
    <dataValidation type="list" allowBlank="1" showInputMessage="1" showErrorMessage="1" sqref="G13:G42">
      <formula1>decision</formula1>
    </dataValidation>
    <dataValidation type="list" allowBlank="1" showInputMessage="1" showErrorMessage="1" sqref="B13:B42">
      <formula1>ChangeVocabulary</formula1>
    </dataValidation>
    <dataValidation type="list" allowBlank="1" showInputMessage="1" showErrorMessage="1" sqref="C13:C42">
      <formula1>referencename</formula1>
    </dataValidation>
  </dataValidations>
  <printOptions horizontalCentered="1"/>
  <pageMargins left="0.39370078740157483" right="0.39370078740157483" top="0.78740157480314965" bottom="0.78740157480314965" header="0.51181102362204722" footer="0.51181102362204722"/>
  <pageSetup paperSize="8" fitToHeight="0" orientation="landscape" r:id="rId1"/>
  <headerFooter alignWithMargins="0">
    <oddHeader xml:space="preserve">&amp;C&amp;"Simplified Arabic,Regular"&amp;12صفحة &amp;P من &amp;N </oddHeader>
    <oddFooter>&amp;L&amp;"Times New Roman,Regular"&amp;8&amp;Z&amp;F&gt;&amp;A (Printed: &amp;D &amp;T)&amp;R&amp;"Simplified Arabic,Regular"آيزو 9001</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rightToLeft="1" zoomScale="130" zoomScaleNormal="130" workbookViewId="0">
      <selection sqref="A1:E1"/>
    </sheetView>
  </sheetViews>
  <sheetFormatPr defaultRowHeight="12.75" x14ac:dyDescent="0.2"/>
  <cols>
    <col min="1" max="1" width="35.85546875" style="1" customWidth="1"/>
    <col min="2" max="2" width="34.7109375" style="1" customWidth="1"/>
    <col min="3" max="4" width="12.7109375" style="1" customWidth="1"/>
    <col min="5" max="16384" width="9.140625" style="1"/>
  </cols>
  <sheetData>
    <row r="1" spans="1:5" ht="25.5" customHeight="1" x14ac:dyDescent="0.2">
      <c r="A1" s="269" t="s">
        <v>245</v>
      </c>
      <c r="B1" s="269"/>
      <c r="C1" s="269"/>
      <c r="D1" s="269"/>
    </row>
    <row r="2" spans="1:5" ht="25.5" x14ac:dyDescent="0.2">
      <c r="A2" s="21" t="s">
        <v>1</v>
      </c>
      <c r="B2" s="21"/>
      <c r="C2" s="293"/>
      <c r="D2" s="293"/>
    </row>
    <row r="3" spans="1:5" ht="25.5" x14ac:dyDescent="0.2">
      <c r="A3" s="13" t="s">
        <v>2</v>
      </c>
      <c r="B3" s="20" t="s">
        <v>908</v>
      </c>
      <c r="C3" s="130"/>
      <c r="D3" s="130"/>
    </row>
    <row r="4" spans="1:5" ht="25.5" x14ac:dyDescent="0.2">
      <c r="A4" s="13" t="s">
        <v>3</v>
      </c>
      <c r="B4" s="234" t="s">
        <v>909</v>
      </c>
      <c r="C4" s="234"/>
      <c r="D4" s="234"/>
      <c r="E4" s="234"/>
    </row>
    <row r="5" spans="1:5" ht="25.5" x14ac:dyDescent="0.2">
      <c r="A5" s="13" t="s">
        <v>4</v>
      </c>
      <c r="B5" s="17">
        <v>101</v>
      </c>
    </row>
    <row r="6" spans="1:5" ht="25.5" x14ac:dyDescent="0.2">
      <c r="A6" s="21" t="s">
        <v>0</v>
      </c>
      <c r="B6" s="207">
        <v>45119</v>
      </c>
      <c r="C6" s="21"/>
      <c r="D6" s="207"/>
    </row>
    <row r="7" spans="1:5" x14ac:dyDescent="0.2">
      <c r="C7" s="2"/>
      <c r="D7" s="2"/>
    </row>
    <row r="10" spans="1:5" ht="46.5" x14ac:dyDescent="0.2">
      <c r="A10" s="137" t="s">
        <v>354</v>
      </c>
      <c r="B10" s="137" t="s">
        <v>355</v>
      </c>
      <c r="C10" s="137" t="s">
        <v>356</v>
      </c>
      <c r="D10" s="137" t="s">
        <v>357</v>
      </c>
    </row>
    <row r="11" spans="1:5" ht="46.5" x14ac:dyDescent="0.2">
      <c r="A11" s="138" t="s">
        <v>358</v>
      </c>
      <c r="B11" s="208"/>
      <c r="C11" s="9"/>
      <c r="D11" s="9"/>
    </row>
    <row r="12" spans="1:5" ht="25.5" x14ac:dyDescent="0.2">
      <c r="A12" s="138" t="s">
        <v>359</v>
      </c>
      <c r="B12" s="208"/>
      <c r="C12" s="9"/>
      <c r="D12" s="9"/>
    </row>
    <row r="13" spans="1:5" ht="25.5" x14ac:dyDescent="0.2">
      <c r="A13" s="139" t="s">
        <v>360</v>
      </c>
      <c r="B13" s="126"/>
      <c r="C13" s="9"/>
      <c r="D13" s="9"/>
    </row>
    <row r="14" spans="1:5" ht="25.5" x14ac:dyDescent="0.2">
      <c r="A14" s="139" t="s">
        <v>361</v>
      </c>
      <c r="B14" s="126"/>
      <c r="C14" s="9"/>
      <c r="D14" s="9"/>
    </row>
    <row r="15" spans="1:5" ht="25.5" x14ac:dyDescent="0.2">
      <c r="A15" s="139" t="s">
        <v>362</v>
      </c>
      <c r="B15" s="126"/>
      <c r="C15" s="9"/>
      <c r="D15" s="9"/>
    </row>
    <row r="16" spans="1:5" ht="25.5" x14ac:dyDescent="0.2">
      <c r="A16" s="139" t="s">
        <v>363</v>
      </c>
      <c r="B16" s="126"/>
      <c r="C16" s="9"/>
      <c r="D16" s="9"/>
    </row>
    <row r="17" spans="1:4" ht="25.5" x14ac:dyDescent="0.2">
      <c r="A17" s="139" t="s">
        <v>364</v>
      </c>
      <c r="B17" s="126"/>
      <c r="C17" s="9"/>
      <c r="D17" s="9"/>
    </row>
    <row r="18" spans="1:4" ht="46.5" x14ac:dyDescent="0.2">
      <c r="A18" s="139" t="s">
        <v>365</v>
      </c>
      <c r="B18" s="126"/>
      <c r="C18" s="9"/>
      <c r="D18" s="9"/>
    </row>
    <row r="19" spans="1:4" ht="25.5" x14ac:dyDescent="0.2">
      <c r="A19" s="139" t="s">
        <v>366</v>
      </c>
      <c r="B19" s="126"/>
      <c r="C19" s="9"/>
      <c r="D19" s="9"/>
    </row>
    <row r="20" spans="1:4" ht="25.5" x14ac:dyDescent="0.2">
      <c r="A20" s="138" t="s">
        <v>367</v>
      </c>
      <c r="B20" s="208"/>
      <c r="C20" s="9"/>
      <c r="D20" s="9"/>
    </row>
    <row r="21" spans="1:4" ht="25.5" x14ac:dyDescent="0.2">
      <c r="A21" s="139" t="s">
        <v>368</v>
      </c>
      <c r="B21" s="126"/>
      <c r="C21" s="9"/>
      <c r="D21" s="9"/>
    </row>
    <row r="22" spans="1:4" ht="25.5" x14ac:dyDescent="0.2">
      <c r="A22" s="139" t="s">
        <v>369</v>
      </c>
      <c r="B22" s="126"/>
      <c r="C22" s="9"/>
      <c r="D22" s="9"/>
    </row>
    <row r="23" spans="1:4" ht="25.5" x14ac:dyDescent="0.2">
      <c r="A23" s="139" t="s">
        <v>370</v>
      </c>
      <c r="B23" s="126"/>
      <c r="C23" s="9"/>
      <c r="D23" s="9"/>
    </row>
    <row r="24" spans="1:4" ht="25.5" x14ac:dyDescent="0.2">
      <c r="A24" s="139" t="s">
        <v>371</v>
      </c>
      <c r="B24" s="126"/>
      <c r="C24" s="9"/>
      <c r="D24" s="9"/>
    </row>
    <row r="25" spans="1:4" ht="25.5" x14ac:dyDescent="0.2">
      <c r="A25" s="139" t="s">
        <v>372</v>
      </c>
      <c r="B25" s="126"/>
      <c r="C25" s="9"/>
      <c r="D25" s="9"/>
    </row>
    <row r="26" spans="1:4" ht="25.5" x14ac:dyDescent="0.2">
      <c r="A26" s="138" t="s">
        <v>373</v>
      </c>
      <c r="B26" s="126"/>
      <c r="C26" s="9"/>
      <c r="D26" s="9"/>
    </row>
    <row r="27" spans="1:4" ht="25.5" x14ac:dyDescent="0.2">
      <c r="A27" s="139" t="s">
        <v>374</v>
      </c>
      <c r="B27" s="126"/>
      <c r="C27" s="9"/>
      <c r="D27" s="9"/>
    </row>
    <row r="28" spans="1:4" ht="93" x14ac:dyDescent="0.2">
      <c r="A28" s="139" t="s">
        <v>375</v>
      </c>
      <c r="B28" s="126"/>
      <c r="C28" s="9"/>
      <c r="D28" s="9"/>
    </row>
    <row r="29" spans="1:4" ht="25.5" x14ac:dyDescent="0.2">
      <c r="A29" s="139" t="s">
        <v>376</v>
      </c>
      <c r="B29" s="126"/>
      <c r="C29" s="9"/>
      <c r="D29" s="9"/>
    </row>
    <row r="30" spans="1:4" ht="25.5" x14ac:dyDescent="0.2">
      <c r="A30" s="139" t="s">
        <v>377</v>
      </c>
      <c r="B30" s="126"/>
      <c r="C30" s="9"/>
      <c r="D30" s="9"/>
    </row>
    <row r="31" spans="1:4" ht="25.5" x14ac:dyDescent="0.2">
      <c r="A31" s="138" t="s">
        <v>378</v>
      </c>
      <c r="B31" s="126"/>
      <c r="C31" s="9"/>
      <c r="D31" s="9"/>
    </row>
    <row r="32" spans="1:4" ht="69.75" x14ac:dyDescent="0.2">
      <c r="A32" s="139" t="s">
        <v>379</v>
      </c>
      <c r="B32" s="126"/>
      <c r="C32" s="9"/>
      <c r="D32" s="9"/>
    </row>
    <row r="33" spans="1:4" ht="25.5" x14ac:dyDescent="0.2">
      <c r="A33" s="139" t="s">
        <v>380</v>
      </c>
      <c r="B33" s="126"/>
      <c r="C33" s="9"/>
      <c r="D33" s="9"/>
    </row>
    <row r="34" spans="1:4" ht="25.5" x14ac:dyDescent="0.2">
      <c r="A34" s="139" t="s">
        <v>381</v>
      </c>
      <c r="B34" s="126"/>
      <c r="C34" s="9"/>
      <c r="D34" s="9"/>
    </row>
    <row r="35" spans="1:4" ht="25.5" x14ac:dyDescent="0.2">
      <c r="A35" s="138" t="s">
        <v>382</v>
      </c>
      <c r="B35" s="126"/>
      <c r="C35" s="9"/>
      <c r="D35" s="9"/>
    </row>
    <row r="36" spans="1:4" ht="116.25" x14ac:dyDescent="0.2">
      <c r="A36" s="139" t="s">
        <v>383</v>
      </c>
      <c r="B36" s="126"/>
      <c r="C36" s="9"/>
      <c r="D36" s="9"/>
    </row>
  </sheetData>
  <sheetProtection formatCells="0" formatColumns="0" formatRows="0" insertColumns="0" insertRows="0" insertHyperlinks="0" deleteColumns="0" deleteRows="0" sort="0" autoFilter="0" pivotTables="0"/>
  <mergeCells count="2">
    <mergeCell ref="C2:D2"/>
    <mergeCell ref="A1:D1"/>
  </mergeCells>
  <printOptions horizontalCentered="1"/>
  <pageMargins left="0.39370078740157483" right="0.39370078740157483" top="0.78740157480314965" bottom="0.78740157480314965" header="0.51181102362204722" footer="0.51181102362204722"/>
  <pageSetup paperSize="9" fitToHeight="0" orientation="portrait" r:id="rId1"/>
  <headerFooter alignWithMargins="0">
    <oddHeader xml:space="preserve">&amp;C&amp;"Simplified Arabic,Regular"&amp;12صفحة &amp;P من &amp;N </oddHeader>
    <oddFooter>&amp;L&amp;"Times New Roman,Regular"&amp;8&amp;Z&amp;F&gt;&amp;A (Printed: &amp;D &amp;T)&amp;R&amp;"Simplified Arabic,Regular"آيزو 9001</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6"/>
  <sheetViews>
    <sheetView rightToLeft="1" zoomScaleNormal="100" workbookViewId="0">
      <selection sqref="A1:E1"/>
    </sheetView>
  </sheetViews>
  <sheetFormatPr defaultRowHeight="12.75" x14ac:dyDescent="0.2"/>
  <cols>
    <col min="1" max="1" width="18.28515625" style="1" customWidth="1"/>
    <col min="2" max="2" width="28.7109375" style="2" customWidth="1"/>
    <col min="3" max="3" width="23.7109375" style="2" customWidth="1"/>
    <col min="4" max="4" width="29" style="15" customWidth="1"/>
    <col min="5" max="5" width="14.28515625" style="2" bestFit="1" customWidth="1"/>
    <col min="6" max="6" width="15.5703125" style="2" customWidth="1"/>
    <col min="7" max="7" width="12" style="2" customWidth="1"/>
    <col min="8" max="8" width="14.140625" style="2" customWidth="1"/>
    <col min="9" max="9" width="15.85546875" style="1" customWidth="1"/>
    <col min="10" max="10" width="18.5703125" style="1" bestFit="1" customWidth="1"/>
    <col min="11" max="11" width="6.5703125" style="1" customWidth="1"/>
    <col min="12" max="12" width="14" style="1" customWidth="1"/>
    <col min="13" max="13" width="8.85546875" style="1" bestFit="1" customWidth="1"/>
    <col min="14" max="14" width="8.140625" style="1" customWidth="1"/>
    <col min="15" max="15" width="14.140625" style="1" customWidth="1"/>
    <col min="16" max="16" width="13.42578125" style="1" customWidth="1"/>
    <col min="17" max="16384" width="9.140625" style="1"/>
  </cols>
  <sheetData>
    <row r="1" spans="1:16" ht="21" customHeight="1" x14ac:dyDescent="0.2">
      <c r="A1" s="21" t="s">
        <v>1</v>
      </c>
      <c r="B1" s="243"/>
      <c r="C1" s="294" t="s">
        <v>244</v>
      </c>
      <c r="D1" s="294"/>
      <c r="E1" s="294"/>
      <c r="F1" s="294"/>
      <c r="G1" s="294"/>
      <c r="H1" s="22"/>
      <c r="I1" s="22"/>
      <c r="J1" s="22"/>
      <c r="K1" s="22"/>
      <c r="L1" s="22"/>
      <c r="M1" s="22"/>
      <c r="N1" s="22"/>
      <c r="O1" s="22"/>
      <c r="P1" s="22"/>
    </row>
    <row r="2" spans="1:16" ht="25.5" x14ac:dyDescent="0.2">
      <c r="A2" s="13" t="s">
        <v>2</v>
      </c>
      <c r="B2" s="20" t="s">
        <v>24</v>
      </c>
      <c r="C2" s="166"/>
      <c r="D2" s="166"/>
      <c r="E2" s="14"/>
      <c r="G2" s="22"/>
      <c r="H2" s="22"/>
      <c r="I2" s="22"/>
      <c r="J2" s="22"/>
      <c r="K2" s="22"/>
      <c r="L2" s="22"/>
      <c r="M2" s="22"/>
      <c r="N2" s="22"/>
      <c r="O2" s="22"/>
      <c r="P2" s="22"/>
    </row>
    <row r="3" spans="1:16" ht="25.5" x14ac:dyDescent="0.2">
      <c r="A3" s="13" t="s">
        <v>3</v>
      </c>
      <c r="B3" s="13" t="s">
        <v>23</v>
      </c>
      <c r="C3" s="166"/>
      <c r="D3" s="166"/>
      <c r="E3" s="14"/>
      <c r="G3" s="22"/>
      <c r="H3" s="22"/>
      <c r="I3" s="22"/>
      <c r="J3" s="22"/>
      <c r="K3" s="22"/>
      <c r="L3" s="22"/>
      <c r="M3" s="22"/>
      <c r="N3" s="22"/>
      <c r="O3" s="22"/>
      <c r="P3" s="22"/>
    </row>
    <row r="4" spans="1:16" ht="25.5" x14ac:dyDescent="0.2">
      <c r="A4" s="13" t="s">
        <v>4</v>
      </c>
      <c r="B4" s="247">
        <v>103</v>
      </c>
      <c r="C4" s="21" t="s">
        <v>0</v>
      </c>
      <c r="D4" s="245" t="s">
        <v>936</v>
      </c>
      <c r="E4" s="1"/>
      <c r="G4" s="22"/>
      <c r="H4" s="22"/>
    </row>
    <row r="5" spans="1:16" ht="24.75" customHeight="1" x14ac:dyDescent="0.2">
      <c r="A5" s="248" t="s">
        <v>937</v>
      </c>
      <c r="D5" s="2"/>
    </row>
    <row r="6" spans="1:16" s="30" customFormat="1" ht="24.75" x14ac:dyDescent="0.2">
      <c r="A6" s="31" t="s">
        <v>938</v>
      </c>
      <c r="D6" s="29"/>
    </row>
    <row r="7" spans="1:16" s="30" customFormat="1" x14ac:dyDescent="0.2"/>
    <row r="8" spans="1:16" s="30" customFormat="1" ht="51.75" customHeight="1" x14ac:dyDescent="0.2">
      <c r="A8" s="295" t="s">
        <v>939</v>
      </c>
      <c r="B8" s="295" t="s">
        <v>940</v>
      </c>
      <c r="C8" s="295" t="s">
        <v>941</v>
      </c>
      <c r="D8" s="295" t="s">
        <v>942</v>
      </c>
      <c r="E8" s="295"/>
      <c r="F8" s="295" t="s">
        <v>943</v>
      </c>
      <c r="G8" s="295" t="s">
        <v>944</v>
      </c>
    </row>
    <row r="9" spans="1:16" s="30" customFormat="1" ht="23.1" customHeight="1" x14ac:dyDescent="0.2">
      <c r="A9" s="295"/>
      <c r="B9" s="295"/>
      <c r="C9" s="295"/>
      <c r="D9" s="251" t="s">
        <v>31</v>
      </c>
      <c r="E9" s="251" t="s">
        <v>945</v>
      </c>
      <c r="F9" s="295"/>
      <c r="G9" s="295"/>
    </row>
    <row r="10" spans="1:16" s="30" customFormat="1" ht="23.1" customHeight="1" x14ac:dyDescent="0.2">
      <c r="A10" s="250"/>
      <c r="B10" s="250"/>
      <c r="C10" s="250"/>
      <c r="D10" s="250"/>
      <c r="E10" s="250"/>
      <c r="F10" s="250"/>
      <c r="G10" s="250"/>
    </row>
    <row r="11" spans="1:16" s="30" customFormat="1" ht="23.1" customHeight="1" x14ac:dyDescent="0.2">
      <c r="A11" s="34"/>
      <c r="B11" s="34"/>
      <c r="C11" s="34"/>
      <c r="D11" s="34"/>
      <c r="E11" s="34"/>
      <c r="F11" s="34"/>
      <c r="G11" s="34"/>
    </row>
    <row r="12" spans="1:16" s="30" customFormat="1" ht="23.1" customHeight="1" x14ac:dyDescent="0.2">
      <c r="A12" s="34"/>
      <c r="B12" s="34"/>
      <c r="C12" s="34"/>
      <c r="D12" s="34"/>
      <c r="E12" s="34"/>
      <c r="F12" s="34"/>
      <c r="G12" s="34"/>
    </row>
    <row r="13" spans="1:16" s="30" customFormat="1" ht="23.1" customHeight="1" x14ac:dyDescent="0.2">
      <c r="A13" s="34"/>
      <c r="B13" s="34"/>
      <c r="C13" s="34"/>
      <c r="D13" s="34"/>
      <c r="E13" s="34"/>
      <c r="F13" s="34"/>
      <c r="G13" s="34"/>
    </row>
    <row r="14" spans="1:16" s="30" customFormat="1" ht="23.1" customHeight="1" x14ac:dyDescent="0.2">
      <c r="A14" s="34"/>
      <c r="B14" s="34"/>
      <c r="C14" s="34"/>
      <c r="D14" s="34"/>
      <c r="E14" s="34"/>
      <c r="F14" s="34"/>
      <c r="G14" s="34"/>
    </row>
    <row r="15" spans="1:16" s="30" customFormat="1" ht="23.1" customHeight="1" x14ac:dyDescent="0.2">
      <c r="A15" s="34"/>
      <c r="B15" s="34"/>
      <c r="C15" s="34"/>
      <c r="D15" s="34"/>
      <c r="E15" s="34"/>
      <c r="F15" s="34"/>
      <c r="G15" s="34"/>
    </row>
    <row r="16" spans="1:16" s="30" customFormat="1" ht="23.1" customHeight="1" x14ac:dyDescent="0.2">
      <c r="A16" s="34"/>
      <c r="B16" s="34"/>
      <c r="C16" s="34"/>
      <c r="D16" s="34"/>
      <c r="E16" s="34"/>
      <c r="F16" s="34"/>
      <c r="G16" s="34"/>
    </row>
    <row r="17" spans="1:7" s="30" customFormat="1" ht="23.1" customHeight="1" x14ac:dyDescent="0.2">
      <c r="A17" s="34"/>
      <c r="B17" s="34"/>
      <c r="C17" s="34"/>
      <c r="D17" s="34"/>
      <c r="E17" s="34"/>
      <c r="F17" s="34"/>
      <c r="G17" s="34"/>
    </row>
    <row r="18" spans="1:7" s="30" customFormat="1" ht="23.1" customHeight="1" x14ac:dyDescent="0.2">
      <c r="A18" s="34"/>
      <c r="B18" s="34"/>
      <c r="C18" s="34"/>
      <c r="D18" s="34"/>
      <c r="E18" s="34"/>
      <c r="F18" s="34"/>
      <c r="G18" s="34"/>
    </row>
    <row r="19" spans="1:7" s="30" customFormat="1" ht="23.1" customHeight="1" x14ac:dyDescent="0.2">
      <c r="A19" s="34"/>
      <c r="B19" s="34"/>
      <c r="C19" s="34"/>
      <c r="D19" s="34"/>
      <c r="E19" s="34"/>
      <c r="F19" s="34"/>
      <c r="G19" s="34"/>
    </row>
    <row r="20" spans="1:7" s="30" customFormat="1" ht="23.1" customHeight="1" x14ac:dyDescent="0.2">
      <c r="A20" s="34"/>
      <c r="B20" s="34"/>
      <c r="C20" s="34"/>
      <c r="D20" s="34"/>
      <c r="E20" s="34"/>
      <c r="F20" s="34"/>
      <c r="G20" s="34"/>
    </row>
    <row r="21" spans="1:7" s="30" customFormat="1" ht="23.1" customHeight="1" x14ac:dyDescent="0.2">
      <c r="A21" s="34"/>
      <c r="B21" s="34"/>
      <c r="C21" s="34"/>
      <c r="D21" s="34"/>
      <c r="E21" s="34"/>
      <c r="F21" s="34"/>
      <c r="G21" s="34"/>
    </row>
    <row r="22" spans="1:7" s="30" customFormat="1" ht="23.1" customHeight="1" x14ac:dyDescent="0.2">
      <c r="A22" s="34"/>
      <c r="B22" s="34"/>
      <c r="C22" s="34"/>
      <c r="D22" s="34"/>
      <c r="E22" s="34"/>
      <c r="F22" s="34"/>
      <c r="G22" s="34"/>
    </row>
    <row r="23" spans="1:7" s="30" customFormat="1" ht="23.1" customHeight="1" x14ac:dyDescent="0.2">
      <c r="A23" s="34"/>
      <c r="B23" s="34"/>
      <c r="C23" s="34"/>
      <c r="D23" s="34"/>
      <c r="E23" s="34"/>
      <c r="F23" s="34"/>
      <c r="G23" s="34"/>
    </row>
    <row r="24" spans="1:7" s="30" customFormat="1" ht="23.1" customHeight="1" x14ac:dyDescent="0.2">
      <c r="A24" s="34"/>
      <c r="B24" s="34"/>
      <c r="C24" s="34"/>
      <c r="D24" s="34"/>
      <c r="E24" s="34"/>
      <c r="F24" s="34"/>
      <c r="G24" s="34"/>
    </row>
    <row r="25" spans="1:7" s="30" customFormat="1" ht="23.1" customHeight="1" x14ac:dyDescent="0.2">
      <c r="A25" s="34"/>
      <c r="B25" s="34"/>
      <c r="C25" s="34"/>
      <c r="D25" s="34"/>
      <c r="E25" s="34"/>
      <c r="F25" s="34"/>
      <c r="G25" s="34"/>
    </row>
    <row r="26" spans="1:7" s="30" customFormat="1" ht="23.1" customHeight="1" x14ac:dyDescent="0.2">
      <c r="A26" s="34"/>
      <c r="B26" s="34"/>
      <c r="C26" s="34"/>
      <c r="D26" s="34"/>
      <c r="E26" s="34"/>
      <c r="F26" s="34"/>
      <c r="G26" s="34"/>
    </row>
    <row r="27" spans="1:7" s="30" customFormat="1" ht="23.1" customHeight="1" x14ac:dyDescent="0.2">
      <c r="A27" s="34"/>
      <c r="B27" s="34"/>
      <c r="C27" s="34"/>
      <c r="D27" s="34"/>
      <c r="E27" s="34"/>
      <c r="F27" s="34"/>
      <c r="G27" s="34"/>
    </row>
    <row r="28" spans="1:7" s="30" customFormat="1" ht="23.1" customHeight="1" x14ac:dyDescent="0.2">
      <c r="A28" s="34"/>
      <c r="B28" s="34"/>
      <c r="C28" s="34"/>
      <c r="D28" s="34"/>
      <c r="E28" s="34"/>
      <c r="F28" s="34"/>
      <c r="G28" s="34"/>
    </row>
    <row r="29" spans="1:7" s="30" customFormat="1" ht="23.1" customHeight="1" x14ac:dyDescent="0.2">
      <c r="A29" s="34"/>
      <c r="B29" s="34"/>
      <c r="C29" s="34"/>
      <c r="D29" s="34"/>
      <c r="E29" s="34"/>
      <c r="F29" s="34"/>
      <c r="G29" s="34"/>
    </row>
    <row r="30" spans="1:7" s="30" customFormat="1" ht="23.1" customHeight="1" x14ac:dyDescent="0.2">
      <c r="A30" s="34"/>
      <c r="B30" s="34"/>
      <c r="C30" s="34"/>
      <c r="D30" s="34"/>
      <c r="E30" s="34"/>
      <c r="F30" s="34"/>
      <c r="G30" s="34"/>
    </row>
    <row r="31" spans="1:7" s="30" customFormat="1" ht="23.1" customHeight="1" x14ac:dyDescent="0.2">
      <c r="A31" s="34"/>
      <c r="B31" s="34"/>
      <c r="C31" s="34"/>
      <c r="D31" s="34"/>
      <c r="E31" s="34"/>
      <c r="F31" s="34"/>
      <c r="G31" s="34"/>
    </row>
    <row r="32" spans="1:7" s="30" customFormat="1" ht="23.1" customHeight="1" x14ac:dyDescent="0.2">
      <c r="A32" s="34"/>
      <c r="B32" s="34"/>
      <c r="C32" s="34"/>
      <c r="D32" s="34"/>
      <c r="E32" s="34"/>
      <c r="F32" s="34"/>
      <c r="G32" s="34"/>
    </row>
    <row r="33" spans="1:7" s="30" customFormat="1" ht="23.1" customHeight="1" x14ac:dyDescent="0.2">
      <c r="A33" s="34"/>
      <c r="B33" s="34"/>
      <c r="C33" s="34"/>
      <c r="D33" s="34"/>
      <c r="E33" s="34"/>
      <c r="F33" s="34"/>
      <c r="G33" s="34"/>
    </row>
    <row r="34" spans="1:7" s="30" customFormat="1" x14ac:dyDescent="0.2"/>
    <row r="35" spans="1:7" s="37" customFormat="1" ht="30" customHeight="1" x14ac:dyDescent="0.2">
      <c r="A35" s="36" t="s">
        <v>219</v>
      </c>
    </row>
    <row r="36" spans="1:7" s="39" customFormat="1" ht="30" customHeight="1" x14ac:dyDescent="0.2">
      <c r="A36" s="267" t="s">
        <v>222</v>
      </c>
      <c r="B36" s="267"/>
      <c r="C36" s="40"/>
      <c r="D36" s="244" t="s">
        <v>946</v>
      </c>
      <c r="E36" s="249"/>
    </row>
  </sheetData>
  <sheetProtection formatCells="0" formatColumns="0" formatRows="0" insertColumns="0" insertRows="0" insertHyperlinks="0" deleteColumns="0" deleteRows="0" sort="0" autoFilter="0" pivotTables="0"/>
  <mergeCells count="8">
    <mergeCell ref="A36:B36"/>
    <mergeCell ref="C1:G1"/>
    <mergeCell ref="A8:A9"/>
    <mergeCell ref="B8:B9"/>
    <mergeCell ref="C8:C9"/>
    <mergeCell ref="D8:E8"/>
    <mergeCell ref="F8:F9"/>
    <mergeCell ref="G8:G9"/>
  </mergeCells>
  <printOptions horizontalCentered="1"/>
  <pageMargins left="0.39370078740157483" right="0.39370078740157483" top="0.78740157480314965" bottom="0.78740157480314965" header="0.51181102362204722" footer="0.51181102362204722"/>
  <pageSetup paperSize="9" scale="68" fitToHeight="0" orientation="portrait" r:id="rId1"/>
  <headerFooter alignWithMargins="0">
    <oddHeader xml:space="preserve">&amp;C&amp;"Simplified Arabic,Regular"&amp;12صفحة &amp;P من &amp;N </oddHeader>
    <oddFooter>&amp;L&amp;"Times New Roman,Regular"&amp;8&amp;Z&amp;F&gt;&amp;A (Printed: &amp;D &amp;T)&amp;R&amp;"Simplified Arabic,Regular"آيزو 9001</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rightToLeft="1" zoomScaleNormal="100" workbookViewId="0">
      <selection sqref="A1:E1"/>
    </sheetView>
  </sheetViews>
  <sheetFormatPr defaultRowHeight="12.75" x14ac:dyDescent="0.2"/>
  <cols>
    <col min="1" max="1" width="9" style="1" customWidth="1"/>
    <col min="2" max="2" width="14" style="1" bestFit="1" customWidth="1"/>
    <col min="3" max="3" width="45.28515625" style="1" bestFit="1" customWidth="1"/>
    <col min="4" max="4" width="13" style="1" bestFit="1" customWidth="1"/>
    <col min="5" max="5" width="25.42578125" style="2" customWidth="1"/>
    <col min="6" max="6" width="16.5703125" style="2" customWidth="1"/>
    <col min="7" max="7" width="19.7109375" style="2" bestFit="1" customWidth="1"/>
    <col min="8" max="16384" width="9.140625" style="1"/>
  </cols>
  <sheetData>
    <row r="1" spans="1:7" ht="24.75" customHeight="1" x14ac:dyDescent="0.2"/>
    <row r="2" spans="1:7" ht="21" customHeight="1" x14ac:dyDescent="0.2">
      <c r="A2" s="21" t="s">
        <v>1</v>
      </c>
      <c r="B2" s="21"/>
      <c r="C2" s="120"/>
      <c r="D2" s="2"/>
      <c r="E2" s="130"/>
      <c r="F2" s="130"/>
      <c r="G2" s="130"/>
    </row>
    <row r="3" spans="1:7" ht="21" customHeight="1" x14ac:dyDescent="0.2">
      <c r="A3" s="13" t="s">
        <v>2</v>
      </c>
      <c r="B3" s="13"/>
      <c r="C3" s="20" t="s">
        <v>70</v>
      </c>
      <c r="D3" s="22"/>
      <c r="E3" s="130"/>
      <c r="F3" s="130"/>
      <c r="G3" s="130"/>
    </row>
    <row r="4" spans="1:7" ht="21" customHeight="1" x14ac:dyDescent="0.2">
      <c r="A4" s="13" t="s">
        <v>3</v>
      </c>
      <c r="B4" s="13"/>
      <c r="C4" s="13" t="s">
        <v>69</v>
      </c>
      <c r="D4" s="22"/>
      <c r="E4" s="130"/>
      <c r="F4" s="130"/>
      <c r="G4" s="130"/>
    </row>
    <row r="5" spans="1:7" ht="21" customHeight="1" x14ac:dyDescent="0.2">
      <c r="A5" s="13" t="s">
        <v>4</v>
      </c>
      <c r="B5" s="13"/>
      <c r="C5" s="17">
        <v>102</v>
      </c>
      <c r="F5" s="1"/>
      <c r="G5" s="1"/>
    </row>
    <row r="6" spans="1:7" ht="25.5" x14ac:dyDescent="0.2">
      <c r="A6" s="21" t="s">
        <v>0</v>
      </c>
      <c r="C6" s="122">
        <v>44586</v>
      </c>
      <c r="D6" s="2"/>
      <c r="E6" s="15"/>
    </row>
    <row r="7" spans="1:7" ht="25.5" x14ac:dyDescent="0.2">
      <c r="A7" s="131" t="s">
        <v>245</v>
      </c>
      <c r="B7" s="131"/>
      <c r="C7" s="131"/>
      <c r="D7" s="131"/>
    </row>
    <row r="8" spans="1:7" ht="25.5" x14ac:dyDescent="0.2">
      <c r="A8" s="121"/>
      <c r="B8" s="121"/>
      <c r="C8" s="121"/>
      <c r="D8" s="121"/>
    </row>
    <row r="9" spans="1:7" customFormat="1" ht="51" x14ac:dyDescent="0.2">
      <c r="A9" s="112" t="s">
        <v>266</v>
      </c>
      <c r="B9" s="112" t="s">
        <v>34</v>
      </c>
      <c r="C9" s="112" t="s">
        <v>277</v>
      </c>
      <c r="D9" s="112" t="s">
        <v>278</v>
      </c>
      <c r="E9" s="123"/>
      <c r="F9" s="123"/>
    </row>
    <row r="10" spans="1:7" s="116" customFormat="1" ht="23.25" customHeight="1" x14ac:dyDescent="0.2">
      <c r="A10" s="132">
        <v>1</v>
      </c>
      <c r="B10" s="133" t="s">
        <v>279</v>
      </c>
      <c r="C10" s="133" t="s">
        <v>300</v>
      </c>
      <c r="D10" s="134"/>
      <c r="E10" s="125"/>
      <c r="F10" s="124"/>
    </row>
    <row r="11" spans="1:7" s="116" customFormat="1" ht="23.25" customHeight="1" x14ac:dyDescent="0.2">
      <c r="A11" s="113">
        <v>2</v>
      </c>
      <c r="B11" s="126" t="s">
        <v>280</v>
      </c>
      <c r="C11" s="126" t="s">
        <v>301</v>
      </c>
      <c r="D11" s="114"/>
      <c r="E11" s="125"/>
      <c r="F11" s="124"/>
    </row>
    <row r="12" spans="1:7" s="116" customFormat="1" ht="23.25" customHeight="1" x14ac:dyDescent="0.2">
      <c r="A12" s="113">
        <v>3</v>
      </c>
      <c r="B12" s="126" t="s">
        <v>281</v>
      </c>
      <c r="C12" s="127"/>
      <c r="D12" s="114"/>
      <c r="E12" s="125"/>
      <c r="F12" s="124"/>
    </row>
    <row r="13" spans="1:7" s="116" customFormat="1" ht="23.25" customHeight="1" x14ac:dyDescent="0.2">
      <c r="A13" s="113">
        <v>4</v>
      </c>
      <c r="B13" s="126" t="s">
        <v>282</v>
      </c>
      <c r="C13" s="128" t="s">
        <v>302</v>
      </c>
      <c r="D13" s="114"/>
      <c r="E13" s="125"/>
      <c r="F13" s="124"/>
    </row>
    <row r="14" spans="1:7" s="116" customFormat="1" ht="23.25" customHeight="1" x14ac:dyDescent="0.2">
      <c r="A14" s="113">
        <v>5</v>
      </c>
      <c r="B14" s="126" t="s">
        <v>283</v>
      </c>
      <c r="C14" s="127"/>
      <c r="D14" s="114"/>
      <c r="E14" s="125"/>
      <c r="F14" s="124"/>
    </row>
    <row r="15" spans="1:7" s="116" customFormat="1" ht="23.25" customHeight="1" x14ac:dyDescent="0.2">
      <c r="A15" s="113">
        <v>6</v>
      </c>
      <c r="B15" s="126" t="s">
        <v>284</v>
      </c>
      <c r="C15" s="127"/>
      <c r="D15" s="114"/>
      <c r="E15" s="125"/>
      <c r="F15" s="124"/>
    </row>
    <row r="16" spans="1:7" s="116" customFormat="1" ht="23.25" customHeight="1" x14ac:dyDescent="0.2">
      <c r="A16" s="113">
        <v>7</v>
      </c>
      <c r="B16" s="126" t="s">
        <v>285</v>
      </c>
      <c r="C16" s="127"/>
      <c r="D16" s="114"/>
      <c r="E16" s="125"/>
      <c r="F16" s="124"/>
    </row>
    <row r="17" spans="1:6" s="116" customFormat="1" ht="23.25" customHeight="1" x14ac:dyDescent="0.2">
      <c r="A17" s="113">
        <v>8</v>
      </c>
      <c r="B17" s="126" t="s">
        <v>286</v>
      </c>
      <c r="C17" s="129" t="s">
        <v>303</v>
      </c>
      <c r="D17" s="114"/>
      <c r="E17" s="125"/>
      <c r="F17" s="124"/>
    </row>
    <row r="18" spans="1:6" s="116" customFormat="1" ht="23.25" customHeight="1" x14ac:dyDescent="0.2">
      <c r="A18" s="113">
        <v>9</v>
      </c>
      <c r="B18" s="126" t="s">
        <v>287</v>
      </c>
      <c r="C18" s="127"/>
      <c r="D18" s="114"/>
      <c r="E18" s="125"/>
      <c r="F18" s="124"/>
    </row>
    <row r="19" spans="1:6" s="116" customFormat="1" ht="23.25" customHeight="1" x14ac:dyDescent="0.2">
      <c r="A19" s="113">
        <v>10</v>
      </c>
      <c r="B19" s="126" t="s">
        <v>288</v>
      </c>
      <c r="C19" s="127"/>
      <c r="D19" s="114"/>
      <c r="E19" s="125"/>
      <c r="F19" s="124"/>
    </row>
    <row r="20" spans="1:6" s="116" customFormat="1" ht="23.25" customHeight="1" x14ac:dyDescent="0.2">
      <c r="A20" s="113">
        <v>11</v>
      </c>
      <c r="B20" s="126" t="s">
        <v>289</v>
      </c>
      <c r="C20" s="126" t="s">
        <v>304</v>
      </c>
      <c r="D20" s="114"/>
      <c r="E20" s="125"/>
      <c r="F20" s="124"/>
    </row>
    <row r="21" spans="1:6" s="116" customFormat="1" ht="23.25" customHeight="1" x14ac:dyDescent="0.2">
      <c r="A21" s="113">
        <v>12</v>
      </c>
      <c r="B21" s="126" t="s">
        <v>290</v>
      </c>
      <c r="C21" s="127"/>
      <c r="D21" s="114"/>
      <c r="E21" s="125"/>
      <c r="F21" s="124"/>
    </row>
    <row r="22" spans="1:6" s="116" customFormat="1" ht="23.25" customHeight="1" x14ac:dyDescent="0.2">
      <c r="A22" s="113">
        <v>13</v>
      </c>
      <c r="B22" s="126" t="s">
        <v>291</v>
      </c>
      <c r="C22" s="127"/>
      <c r="D22" s="114"/>
      <c r="E22" s="125"/>
      <c r="F22" s="124"/>
    </row>
    <row r="23" spans="1:6" s="116" customFormat="1" ht="23.25" customHeight="1" x14ac:dyDescent="0.2">
      <c r="A23" s="113">
        <v>14</v>
      </c>
      <c r="B23" s="126" t="s">
        <v>292</v>
      </c>
      <c r="C23" s="127"/>
      <c r="D23" s="114"/>
      <c r="E23" s="125"/>
      <c r="F23" s="124"/>
    </row>
    <row r="24" spans="1:6" s="116" customFormat="1" ht="23.25" customHeight="1" x14ac:dyDescent="0.2">
      <c r="A24" s="113">
        <v>15</v>
      </c>
      <c r="B24" s="126" t="s">
        <v>293</v>
      </c>
      <c r="C24" s="127"/>
      <c r="D24" s="114"/>
      <c r="E24" s="125"/>
      <c r="F24" s="124"/>
    </row>
    <row r="25" spans="1:6" s="116" customFormat="1" ht="23.25" customHeight="1" x14ac:dyDescent="0.2">
      <c r="A25" s="113">
        <v>16</v>
      </c>
      <c r="B25" s="126" t="s">
        <v>294</v>
      </c>
      <c r="C25" s="127"/>
      <c r="D25" s="114"/>
      <c r="E25" s="125"/>
      <c r="F25" s="124"/>
    </row>
    <row r="26" spans="1:6" s="116" customFormat="1" ht="23.25" customHeight="1" x14ac:dyDescent="0.2">
      <c r="A26" s="113">
        <v>17</v>
      </c>
      <c r="B26" s="126" t="s">
        <v>295</v>
      </c>
      <c r="C26" s="127"/>
      <c r="D26" s="114"/>
      <c r="E26" s="125"/>
      <c r="F26" s="124"/>
    </row>
    <row r="27" spans="1:6" s="116" customFormat="1" ht="23.25" customHeight="1" x14ac:dyDescent="0.2">
      <c r="A27" s="113">
        <v>18</v>
      </c>
      <c r="B27" s="126" t="s">
        <v>296</v>
      </c>
      <c r="C27" s="126" t="s">
        <v>305</v>
      </c>
      <c r="D27" s="114"/>
      <c r="E27" s="125"/>
      <c r="F27" s="124"/>
    </row>
    <row r="28" spans="1:6" s="116" customFormat="1" ht="23.25" customHeight="1" x14ac:dyDescent="0.2">
      <c r="A28" s="113">
        <v>19</v>
      </c>
      <c r="B28" s="126" t="s">
        <v>297</v>
      </c>
      <c r="C28" s="127"/>
      <c r="D28" s="114"/>
      <c r="E28" s="125"/>
      <c r="F28" s="124"/>
    </row>
    <row r="29" spans="1:6" s="116" customFormat="1" ht="23.25" customHeight="1" x14ac:dyDescent="0.2">
      <c r="A29" s="113">
        <v>20</v>
      </c>
      <c r="B29" s="126" t="s">
        <v>298</v>
      </c>
      <c r="C29" s="127"/>
      <c r="D29" s="114"/>
      <c r="E29" s="125"/>
      <c r="F29" s="124"/>
    </row>
    <row r="30" spans="1:6" s="116" customFormat="1" ht="23.25" customHeight="1" x14ac:dyDescent="0.2">
      <c r="A30" s="113">
        <v>21</v>
      </c>
      <c r="B30" s="126" t="s">
        <v>299</v>
      </c>
      <c r="C30" s="127"/>
      <c r="D30" s="114"/>
      <c r="E30" s="125"/>
      <c r="F30" s="124"/>
    </row>
  </sheetData>
  <sheetProtection formatCells="0" formatColumns="0" formatRows="0" insertColumns="0" insertRows="0" insertHyperlinks="0" deleteColumns="0" deleteRows="0" sort="0" autoFilter="0" pivotTables="0"/>
  <dataValidations count="1">
    <dataValidation type="custom" allowBlank="1" showInputMessage="1" showErrorMessage="1" errorTitle="خلية محمية" error="يتم تعبئة الخلية آليا بناء على رمز .الوثيقة_x000a__x000a_لا يُسمح بالإدخال إلا إذا كان نوع طلب التغيير هو_x000a_ &quot;1. إنشاء وثيقة جديدة&quot;" sqref="C4">
      <formula1>$B4="1. إنشاء وثيقة جديدة"</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 xml:space="preserve">&amp;C&amp;"Simplified Arabic,Regular"&amp;12صفحة &amp;P من &amp;N </oddHeader>
    <oddFooter>&amp;L&amp;"Times New Roman,Regular"&amp;8&amp;Z&amp;F&gt;&amp;A (Printed: &amp;D &amp;T)&amp;R&amp;"Simplified Arabic,Regular"آيزو&amp;"Arial,Regular" 9001</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rightToLeft="1" zoomScaleNormal="100" workbookViewId="0">
      <selection sqref="A1:E1"/>
    </sheetView>
  </sheetViews>
  <sheetFormatPr defaultRowHeight="12.75" x14ac:dyDescent="0.2"/>
  <cols>
    <col min="1" max="1" width="9" style="1" customWidth="1"/>
    <col min="2" max="2" width="14" style="1" bestFit="1" customWidth="1"/>
    <col min="3" max="3" width="49.28515625" style="1" customWidth="1"/>
    <col min="4" max="4" width="13" style="1" bestFit="1" customWidth="1"/>
    <col min="5" max="5" width="25.42578125" style="2" customWidth="1"/>
    <col min="6" max="6" width="16.5703125" style="2" customWidth="1"/>
    <col min="7" max="7" width="19.7109375" style="2" bestFit="1" customWidth="1"/>
    <col min="8" max="16384" width="9.140625" style="1"/>
  </cols>
  <sheetData>
    <row r="1" spans="1:7" ht="30" customHeight="1" x14ac:dyDescent="0.2"/>
    <row r="2" spans="1:7" ht="21" customHeight="1" x14ac:dyDescent="0.2">
      <c r="A2" s="21" t="s">
        <v>1</v>
      </c>
      <c r="B2" s="21"/>
      <c r="C2" s="120"/>
      <c r="D2" s="2"/>
      <c r="E2" s="130"/>
      <c r="F2" s="130"/>
      <c r="G2" s="130"/>
    </row>
    <row r="3" spans="1:7" ht="21" customHeight="1" x14ac:dyDescent="0.2">
      <c r="A3" s="13" t="s">
        <v>2</v>
      </c>
      <c r="B3" s="13"/>
      <c r="C3" s="20" t="s">
        <v>63</v>
      </c>
      <c r="D3" s="22"/>
      <c r="E3" s="130"/>
      <c r="F3" s="130"/>
      <c r="G3" s="130"/>
    </row>
    <row r="4" spans="1:7" ht="21" customHeight="1" x14ac:dyDescent="0.2">
      <c r="A4" s="13" t="s">
        <v>3</v>
      </c>
      <c r="B4" s="13"/>
      <c r="C4" s="135" t="s">
        <v>62</v>
      </c>
      <c r="D4" s="22"/>
      <c r="E4" s="130"/>
      <c r="F4" s="130"/>
      <c r="G4" s="130"/>
    </row>
    <row r="5" spans="1:7" ht="21" customHeight="1" x14ac:dyDescent="0.2">
      <c r="A5" s="13" t="s">
        <v>4</v>
      </c>
      <c r="B5" s="13"/>
      <c r="C5" s="17">
        <v>102</v>
      </c>
      <c r="F5" s="1"/>
      <c r="G5" s="1"/>
    </row>
    <row r="6" spans="1:7" ht="25.5" x14ac:dyDescent="0.2">
      <c r="A6" s="21" t="s">
        <v>0</v>
      </c>
      <c r="C6" s="122">
        <v>44586</v>
      </c>
      <c r="D6" s="2"/>
      <c r="E6" s="15"/>
    </row>
    <row r="7" spans="1:7" ht="25.5" x14ac:dyDescent="0.2">
      <c r="A7" s="131" t="s">
        <v>245</v>
      </c>
      <c r="B7" s="131"/>
      <c r="C7" s="131"/>
      <c r="D7" s="131"/>
    </row>
    <row r="8" spans="1:7" ht="25.5" x14ac:dyDescent="0.2">
      <c r="A8" s="121"/>
      <c r="B8" s="121"/>
      <c r="C8" s="121"/>
      <c r="D8" s="121"/>
    </row>
    <row r="9" spans="1:7" customFormat="1" ht="51" x14ac:dyDescent="0.2">
      <c r="A9" s="112" t="s">
        <v>266</v>
      </c>
      <c r="B9" s="112" t="s">
        <v>34</v>
      </c>
      <c r="C9" s="112" t="s">
        <v>277</v>
      </c>
      <c r="D9" s="112" t="s">
        <v>278</v>
      </c>
      <c r="E9" s="123"/>
      <c r="F9" s="123"/>
    </row>
    <row r="10" spans="1:7" s="116" customFormat="1" ht="23.25" customHeight="1" x14ac:dyDescent="0.2">
      <c r="A10" s="113">
        <v>1</v>
      </c>
      <c r="B10" s="126" t="s">
        <v>306</v>
      </c>
      <c r="C10" s="126" t="s">
        <v>313</v>
      </c>
      <c r="D10" s="114"/>
      <c r="E10" s="125"/>
      <c r="F10" s="124"/>
    </row>
    <row r="11" spans="1:7" s="116" customFormat="1" ht="23.25" customHeight="1" x14ac:dyDescent="0.2">
      <c r="A11" s="113">
        <v>2</v>
      </c>
      <c r="B11" s="126" t="s">
        <v>280</v>
      </c>
      <c r="C11" s="126" t="s">
        <v>314</v>
      </c>
      <c r="D11" s="114"/>
      <c r="E11" s="125"/>
      <c r="F11" s="124"/>
    </row>
    <row r="12" spans="1:7" s="116" customFormat="1" ht="23.25" customHeight="1" x14ac:dyDescent="0.2">
      <c r="A12" s="113">
        <v>3</v>
      </c>
      <c r="B12" s="126" t="s">
        <v>281</v>
      </c>
      <c r="C12" s="127"/>
      <c r="D12" s="114"/>
      <c r="E12" s="125"/>
      <c r="F12" s="124"/>
    </row>
    <row r="13" spans="1:7" s="116" customFormat="1" ht="23.25" customHeight="1" x14ac:dyDescent="0.2">
      <c r="A13" s="113">
        <v>4</v>
      </c>
      <c r="B13" s="126" t="s">
        <v>282</v>
      </c>
      <c r="C13" s="126" t="s">
        <v>302</v>
      </c>
      <c r="D13" s="114"/>
      <c r="E13" s="125"/>
      <c r="F13" s="124"/>
    </row>
    <row r="14" spans="1:7" s="116" customFormat="1" ht="23.25" customHeight="1" x14ac:dyDescent="0.2">
      <c r="A14" s="113">
        <v>5</v>
      </c>
      <c r="B14" s="126" t="s">
        <v>286</v>
      </c>
      <c r="C14" s="129" t="s">
        <v>315</v>
      </c>
      <c r="D14" s="114"/>
      <c r="E14" s="125"/>
      <c r="F14" s="124"/>
    </row>
    <row r="15" spans="1:7" s="116" customFormat="1" ht="23.25" customHeight="1" x14ac:dyDescent="0.2">
      <c r="A15" s="113">
        <v>6</v>
      </c>
      <c r="B15" s="126" t="s">
        <v>287</v>
      </c>
      <c r="C15" s="127"/>
      <c r="D15" s="114"/>
      <c r="E15" s="125"/>
      <c r="F15" s="124"/>
    </row>
    <row r="16" spans="1:7" s="116" customFormat="1" ht="23.25" customHeight="1" x14ac:dyDescent="0.2">
      <c r="A16" s="113">
        <v>7</v>
      </c>
      <c r="B16" s="126" t="s">
        <v>307</v>
      </c>
      <c r="C16" s="127"/>
      <c r="D16" s="114"/>
      <c r="E16" s="125"/>
      <c r="F16" s="124"/>
    </row>
    <row r="17" spans="1:6" s="116" customFormat="1" ht="23.25" customHeight="1" x14ac:dyDescent="0.2">
      <c r="A17" s="113">
        <v>8</v>
      </c>
      <c r="B17" s="126" t="s">
        <v>308</v>
      </c>
      <c r="C17" s="127"/>
      <c r="D17" s="114"/>
      <c r="E17" s="125"/>
      <c r="F17" s="124"/>
    </row>
    <row r="18" spans="1:6" s="116" customFormat="1" ht="23.25" customHeight="1" x14ac:dyDescent="0.2">
      <c r="A18" s="113">
        <v>9</v>
      </c>
      <c r="B18" s="126" t="s">
        <v>309</v>
      </c>
      <c r="C18" s="127"/>
      <c r="D18" s="114"/>
      <c r="E18" s="125"/>
      <c r="F18" s="124"/>
    </row>
    <row r="19" spans="1:6" s="116" customFormat="1" ht="23.25" customHeight="1" x14ac:dyDescent="0.2">
      <c r="A19" s="113">
        <v>10</v>
      </c>
      <c r="B19" s="126" t="s">
        <v>291</v>
      </c>
      <c r="C19" s="127"/>
      <c r="D19" s="114"/>
      <c r="E19" s="125"/>
      <c r="F19" s="124"/>
    </row>
    <row r="20" spans="1:6" s="116" customFormat="1" ht="23.25" customHeight="1" x14ac:dyDescent="0.2">
      <c r="A20" s="113">
        <v>11</v>
      </c>
      <c r="B20" s="126" t="s">
        <v>293</v>
      </c>
      <c r="C20" s="127"/>
      <c r="D20" s="114"/>
      <c r="E20" s="125"/>
      <c r="F20" s="124"/>
    </row>
    <row r="21" spans="1:6" s="116" customFormat="1" ht="23.25" customHeight="1" x14ac:dyDescent="0.2">
      <c r="A21" s="113">
        <v>12</v>
      </c>
      <c r="B21" s="126" t="s">
        <v>296</v>
      </c>
      <c r="C21" s="126" t="s">
        <v>305</v>
      </c>
      <c r="D21" s="114"/>
      <c r="E21" s="125"/>
      <c r="F21" s="124"/>
    </row>
    <row r="22" spans="1:6" s="116" customFormat="1" ht="23.25" customHeight="1" x14ac:dyDescent="0.2">
      <c r="A22" s="113">
        <v>13</v>
      </c>
      <c r="B22" s="126" t="s">
        <v>310</v>
      </c>
      <c r="C22" s="126" t="s">
        <v>318</v>
      </c>
      <c r="D22" s="114"/>
      <c r="E22" s="125"/>
      <c r="F22" s="124"/>
    </row>
    <row r="23" spans="1:6" s="116" customFormat="1" ht="23.25" customHeight="1" x14ac:dyDescent="0.2">
      <c r="A23" s="113">
        <v>14</v>
      </c>
      <c r="B23" s="126" t="s">
        <v>297</v>
      </c>
      <c r="C23" s="127"/>
      <c r="D23" s="114"/>
      <c r="E23" s="125"/>
      <c r="F23" s="124"/>
    </row>
    <row r="24" spans="1:6" s="116" customFormat="1" ht="23.25" customHeight="1" x14ac:dyDescent="0.2">
      <c r="A24" s="113">
        <v>15</v>
      </c>
      <c r="B24" s="126" t="s">
        <v>311</v>
      </c>
      <c r="C24" s="126" t="s">
        <v>316</v>
      </c>
      <c r="D24" s="114"/>
      <c r="E24" s="125"/>
      <c r="F24" s="124"/>
    </row>
    <row r="25" spans="1:6" s="116" customFormat="1" ht="23.25" customHeight="1" x14ac:dyDescent="0.2">
      <c r="A25" s="113">
        <v>16</v>
      </c>
      <c r="B25" s="126" t="s">
        <v>312</v>
      </c>
      <c r="C25" s="126" t="s">
        <v>317</v>
      </c>
      <c r="D25" s="114"/>
      <c r="E25" s="125"/>
      <c r="F25" s="124"/>
    </row>
  </sheetData>
  <sheetProtection formatCells="0" formatColumns="0" formatRows="0" insertColumns="0" insertRows="0" insertHyperlinks="0" deleteColumns="0" deleteRows="0" sort="0" autoFilter="0" pivotTables="0"/>
  <printOptions horizontalCentered="1"/>
  <pageMargins left="0.59055118110236227" right="0.59055118110236227" top="0.78740157480314965" bottom="0.78740157480314965" header="0.51181102362204722" footer="0.51181102362204722"/>
  <pageSetup paperSize="9" orientation="portrait" r:id="rId1"/>
  <headerFooter alignWithMargins="0">
    <oddHeader xml:space="preserve">&amp;C&amp;"Simplified Arabic,Regular"&amp;12صفحة &amp;P من &amp;N </oddHeader>
    <oddFooter>&amp;L&amp;"Times New Roman,Regular"&amp;8&amp;Z&amp;F&gt;&amp;A (Printed: &amp;D &amp;T)&amp;R&amp;"Simplified Arabic,Regular"آيزو&amp;"Arial,Regular" 9001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7"/>
  <sheetViews>
    <sheetView rightToLeft="1" workbookViewId="0">
      <selection sqref="A1:E1"/>
    </sheetView>
  </sheetViews>
  <sheetFormatPr defaultRowHeight="12.75" x14ac:dyDescent="0.2"/>
  <cols>
    <col min="1" max="1" width="16.7109375" customWidth="1"/>
    <col min="2" max="2" width="27.28515625" customWidth="1"/>
    <col min="3" max="3" width="15.5703125" customWidth="1"/>
    <col min="4" max="4" width="41.85546875" customWidth="1"/>
    <col min="6" max="6" width="31.42578125" bestFit="1" customWidth="1"/>
    <col min="7" max="7" width="50.42578125" bestFit="1" customWidth="1"/>
  </cols>
  <sheetData>
    <row r="1" spans="1:7" ht="25.5" x14ac:dyDescent="0.2">
      <c r="A1" s="5" t="s">
        <v>35</v>
      </c>
      <c r="B1" s="5" t="s">
        <v>43</v>
      </c>
      <c r="C1" s="5" t="s">
        <v>37</v>
      </c>
      <c r="D1" s="58" t="s">
        <v>248</v>
      </c>
      <c r="F1" s="82" t="s">
        <v>920</v>
      </c>
    </row>
    <row r="2" spans="1:7" ht="24.75" x14ac:dyDescent="0.2">
      <c r="A2" s="10" t="s">
        <v>44</v>
      </c>
      <c r="B2" s="10" t="s">
        <v>47</v>
      </c>
      <c r="C2" s="10" t="s">
        <v>40</v>
      </c>
      <c r="D2" s="10" t="s">
        <v>249</v>
      </c>
      <c r="F2" s="5" t="s">
        <v>35</v>
      </c>
      <c r="G2" s="5" t="s">
        <v>921</v>
      </c>
    </row>
    <row r="3" spans="1:7" ht="24.75" x14ac:dyDescent="0.2">
      <c r="A3" s="10" t="s">
        <v>45</v>
      </c>
      <c r="B3" s="10" t="s">
        <v>48</v>
      </c>
      <c r="C3" s="10" t="s">
        <v>41</v>
      </c>
      <c r="D3" s="10" t="s">
        <v>250</v>
      </c>
      <c r="F3" s="10" t="s">
        <v>922</v>
      </c>
      <c r="G3" s="10" t="s">
        <v>923</v>
      </c>
    </row>
    <row r="4" spans="1:7" ht="24.75" x14ac:dyDescent="0.2">
      <c r="A4" s="10" t="s">
        <v>46</v>
      </c>
      <c r="B4" s="10" t="s">
        <v>49</v>
      </c>
      <c r="C4" s="10" t="s">
        <v>42</v>
      </c>
      <c r="D4" s="10"/>
      <c r="F4" s="10" t="s">
        <v>924</v>
      </c>
      <c r="G4" s="10" t="s">
        <v>925</v>
      </c>
    </row>
    <row r="5" spans="1:7" ht="24.75" x14ac:dyDescent="0.2">
      <c r="F5" s="10" t="s">
        <v>926</v>
      </c>
      <c r="G5" s="10" t="s">
        <v>927</v>
      </c>
    </row>
    <row r="6" spans="1:7" ht="24.75" x14ac:dyDescent="0.2">
      <c r="G6" s="10" t="s">
        <v>928</v>
      </c>
    </row>
    <row r="7" spans="1:7" ht="24.75" x14ac:dyDescent="0.2">
      <c r="G7" s="10" t="s">
        <v>929</v>
      </c>
    </row>
  </sheetData>
  <hyperlinks>
    <hyperlink ref="D1" location="'QF-05-01-ModReq'!A1" display="نوع الوثيقة (تصنيف خاص بطلب التغيير على وثيقة)"/>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
  <sheetViews>
    <sheetView rightToLeft="1" workbookViewId="0">
      <selection activeCell="C3" sqref="C3"/>
    </sheetView>
  </sheetViews>
  <sheetFormatPr defaultRowHeight="14.25" x14ac:dyDescent="0.2"/>
  <cols>
    <col min="1" max="1" width="8.85546875" style="157" customWidth="1"/>
    <col min="2" max="2" width="14.7109375" style="157" customWidth="1"/>
    <col min="3" max="3" width="59.7109375" style="157" customWidth="1"/>
    <col min="4" max="4" width="14.42578125" style="157" bestFit="1" customWidth="1"/>
    <col min="5" max="5" width="95.28515625" style="157" bestFit="1" customWidth="1"/>
    <col min="6" max="16384" width="9.140625" style="157"/>
  </cols>
  <sheetData>
    <row r="1" spans="1:5" ht="25.5" x14ac:dyDescent="0.2">
      <c r="A1" s="266" t="s">
        <v>956</v>
      </c>
      <c r="B1" s="266"/>
      <c r="C1" s="266"/>
      <c r="D1" s="266"/>
      <c r="E1" s="266"/>
    </row>
    <row r="2" spans="1:5" s="160" customFormat="1" ht="36" customHeight="1" x14ac:dyDescent="0.2">
      <c r="A2" s="158" t="s">
        <v>742</v>
      </c>
      <c r="B2" s="159"/>
      <c r="C2" s="158"/>
      <c r="D2" s="158"/>
      <c r="E2" s="159"/>
    </row>
    <row r="3" spans="1:5" s="163" customFormat="1" ht="150" x14ac:dyDescent="0.2">
      <c r="A3" s="161" t="s">
        <v>32</v>
      </c>
      <c r="B3" s="161" t="s">
        <v>741</v>
      </c>
      <c r="C3" s="162" t="s">
        <v>34</v>
      </c>
      <c r="D3" s="162" t="s">
        <v>33</v>
      </c>
      <c r="E3" s="162" t="s">
        <v>504</v>
      </c>
    </row>
    <row r="4" spans="1:5" ht="24.75" x14ac:dyDescent="0.2">
      <c r="A4" s="164">
        <f t="shared" ref="A4:A67" si="0">IF(ISNUMBER(A3),A3+1,1)</f>
        <v>1</v>
      </c>
      <c r="B4" s="164">
        <v>1</v>
      </c>
      <c r="C4" s="186" t="s">
        <v>157</v>
      </c>
      <c r="D4" s="187" t="s">
        <v>158</v>
      </c>
      <c r="E4" s="200" t="s">
        <v>505</v>
      </c>
    </row>
    <row r="5" spans="1:5" ht="24.75" x14ac:dyDescent="0.2">
      <c r="A5" s="164">
        <f t="shared" si="0"/>
        <v>2</v>
      </c>
      <c r="B5" s="164">
        <v>1</v>
      </c>
      <c r="C5" s="186" t="s">
        <v>195</v>
      </c>
      <c r="D5" s="187" t="s">
        <v>196</v>
      </c>
      <c r="E5" s="200" t="s">
        <v>506</v>
      </c>
    </row>
    <row r="6" spans="1:5" ht="24.75" x14ac:dyDescent="0.2">
      <c r="A6" s="164">
        <f t="shared" si="0"/>
        <v>3</v>
      </c>
      <c r="B6" s="164">
        <v>1</v>
      </c>
      <c r="C6" s="186" t="s">
        <v>189</v>
      </c>
      <c r="D6" s="187" t="s">
        <v>190</v>
      </c>
      <c r="E6" s="200" t="s">
        <v>507</v>
      </c>
    </row>
    <row r="7" spans="1:5" ht="24.75" x14ac:dyDescent="0.2">
      <c r="A7" s="164">
        <f t="shared" si="0"/>
        <v>4</v>
      </c>
      <c r="B7" s="164">
        <v>1</v>
      </c>
      <c r="C7" s="186" t="s">
        <v>73</v>
      </c>
      <c r="D7" s="187" t="s">
        <v>74</v>
      </c>
      <c r="E7" s="200" t="s">
        <v>508</v>
      </c>
    </row>
    <row r="8" spans="1:5" ht="24.75" x14ac:dyDescent="0.2">
      <c r="A8" s="164">
        <f t="shared" si="0"/>
        <v>5</v>
      </c>
      <c r="B8" s="164">
        <v>1</v>
      </c>
      <c r="C8" s="186" t="s">
        <v>181</v>
      </c>
      <c r="D8" s="187" t="s">
        <v>182</v>
      </c>
      <c r="E8" s="200" t="s">
        <v>509</v>
      </c>
    </row>
    <row r="9" spans="1:5" ht="24.75" x14ac:dyDescent="0.2">
      <c r="A9" s="164">
        <f t="shared" si="0"/>
        <v>6</v>
      </c>
      <c r="B9" s="164">
        <v>1</v>
      </c>
      <c r="C9" s="186" t="s">
        <v>169</v>
      </c>
      <c r="D9" s="187" t="s">
        <v>170</v>
      </c>
      <c r="E9" s="200" t="s">
        <v>510</v>
      </c>
    </row>
    <row r="10" spans="1:5" ht="24.75" x14ac:dyDescent="0.2">
      <c r="A10" s="164">
        <f t="shared" si="0"/>
        <v>7</v>
      </c>
      <c r="B10" s="164">
        <v>1</v>
      </c>
      <c r="C10" s="186" t="s">
        <v>110</v>
      </c>
      <c r="D10" s="187" t="s">
        <v>80</v>
      </c>
      <c r="E10" s="200" t="s">
        <v>511</v>
      </c>
    </row>
    <row r="11" spans="1:5" ht="24.75" x14ac:dyDescent="0.2">
      <c r="A11" s="164">
        <f t="shared" si="0"/>
        <v>8</v>
      </c>
      <c r="B11" s="164">
        <v>1</v>
      </c>
      <c r="C11" s="186" t="s">
        <v>512</v>
      </c>
      <c r="D11" s="187" t="s">
        <v>148</v>
      </c>
      <c r="E11" s="200" t="s">
        <v>513</v>
      </c>
    </row>
    <row r="12" spans="1:5" ht="24.75" x14ac:dyDescent="0.2">
      <c r="A12" s="164">
        <f t="shared" si="0"/>
        <v>9</v>
      </c>
      <c r="B12" s="164">
        <v>1</v>
      </c>
      <c r="C12" s="186" t="s">
        <v>8</v>
      </c>
      <c r="D12" s="187" t="s">
        <v>7</v>
      </c>
      <c r="E12" s="200" t="s">
        <v>514</v>
      </c>
    </row>
    <row r="13" spans="1:5" ht="24.75" x14ac:dyDescent="0.2">
      <c r="A13" s="164">
        <f t="shared" si="0"/>
        <v>10</v>
      </c>
      <c r="B13" s="164">
        <v>1</v>
      </c>
      <c r="C13" s="186" t="s">
        <v>124</v>
      </c>
      <c r="D13" s="187" t="s">
        <v>66</v>
      </c>
      <c r="E13" s="200" t="s">
        <v>515</v>
      </c>
    </row>
    <row r="14" spans="1:5" ht="24.75" x14ac:dyDescent="0.2">
      <c r="A14" s="164">
        <f t="shared" si="0"/>
        <v>11</v>
      </c>
      <c r="B14" s="164">
        <v>1</v>
      </c>
      <c r="C14" s="186" t="s">
        <v>116</v>
      </c>
      <c r="D14" s="187" t="s">
        <v>117</v>
      </c>
      <c r="E14" s="200" t="s">
        <v>516</v>
      </c>
    </row>
    <row r="15" spans="1:5" ht="24.75" x14ac:dyDescent="0.2">
      <c r="A15" s="164">
        <f t="shared" si="0"/>
        <v>12</v>
      </c>
      <c r="B15" s="164">
        <v>1</v>
      </c>
      <c r="C15" s="186" t="s">
        <v>111</v>
      </c>
      <c r="D15" s="187" t="s">
        <v>112</v>
      </c>
      <c r="E15" s="200" t="s">
        <v>517</v>
      </c>
    </row>
    <row r="16" spans="1:5" ht="24.75" x14ac:dyDescent="0.2">
      <c r="A16" s="164">
        <f t="shared" si="0"/>
        <v>13</v>
      </c>
      <c r="B16" s="164">
        <v>1</v>
      </c>
      <c r="C16" s="186" t="s">
        <v>22</v>
      </c>
      <c r="D16" s="187" t="s">
        <v>21</v>
      </c>
      <c r="E16" s="200" t="s">
        <v>518</v>
      </c>
    </row>
    <row r="17" spans="1:5" ht="24.75" x14ac:dyDescent="0.2">
      <c r="A17" s="164">
        <f t="shared" si="0"/>
        <v>14</v>
      </c>
      <c r="B17" s="164">
        <v>1</v>
      </c>
      <c r="C17" s="186" t="s">
        <v>26</v>
      </c>
      <c r="D17" s="187" t="s">
        <v>25</v>
      </c>
      <c r="E17" s="200" t="s">
        <v>519</v>
      </c>
    </row>
    <row r="18" spans="1:5" ht="24.75" x14ac:dyDescent="0.2">
      <c r="A18" s="164">
        <f t="shared" si="0"/>
        <v>15</v>
      </c>
      <c r="B18" s="164">
        <v>1</v>
      </c>
      <c r="C18" s="8" t="s">
        <v>695</v>
      </c>
      <c r="D18" s="187" t="s">
        <v>107</v>
      </c>
      <c r="E18" s="200" t="s">
        <v>520</v>
      </c>
    </row>
    <row r="19" spans="1:5" ht="24.75" x14ac:dyDescent="0.2">
      <c r="A19" s="164">
        <f t="shared" si="0"/>
        <v>16</v>
      </c>
      <c r="B19" s="164">
        <v>1</v>
      </c>
      <c r="C19" s="99" t="s">
        <v>99</v>
      </c>
      <c r="D19" s="187" t="s">
        <v>100</v>
      </c>
      <c r="E19" s="200" t="s">
        <v>521</v>
      </c>
    </row>
    <row r="20" spans="1:5" ht="24.75" x14ac:dyDescent="0.2">
      <c r="A20" s="164">
        <f t="shared" si="0"/>
        <v>17</v>
      </c>
      <c r="B20" s="164">
        <v>1</v>
      </c>
      <c r="C20" s="186" t="s">
        <v>91</v>
      </c>
      <c r="D20" s="187" t="s">
        <v>92</v>
      </c>
      <c r="E20" s="200" t="s">
        <v>522</v>
      </c>
    </row>
    <row r="21" spans="1:5" ht="24.75" x14ac:dyDescent="0.2">
      <c r="A21" s="164">
        <f t="shared" si="0"/>
        <v>18</v>
      </c>
      <c r="B21" s="164">
        <v>1</v>
      </c>
      <c r="C21" s="186" t="s">
        <v>89</v>
      </c>
      <c r="D21" s="187" t="s">
        <v>90</v>
      </c>
      <c r="E21" s="200" t="s">
        <v>523</v>
      </c>
    </row>
    <row r="22" spans="1:5" ht="24.75" x14ac:dyDescent="0.2">
      <c r="A22" s="164">
        <f t="shared" si="0"/>
        <v>19</v>
      </c>
      <c r="B22" s="164">
        <v>1</v>
      </c>
      <c r="C22" s="186" t="s">
        <v>87</v>
      </c>
      <c r="D22" s="187" t="s">
        <v>88</v>
      </c>
      <c r="E22" s="200" t="s">
        <v>524</v>
      </c>
    </row>
    <row r="23" spans="1:5" ht="24.75" x14ac:dyDescent="0.2">
      <c r="A23" s="164">
        <f t="shared" si="0"/>
        <v>20</v>
      </c>
      <c r="B23" s="164">
        <v>1</v>
      </c>
      <c r="C23" s="186" t="s">
        <v>76</v>
      </c>
      <c r="D23" s="187" t="s">
        <v>77</v>
      </c>
      <c r="E23" s="200" t="s">
        <v>525</v>
      </c>
    </row>
    <row r="24" spans="1:5" ht="24.75" x14ac:dyDescent="0.2">
      <c r="A24" s="164">
        <f t="shared" si="0"/>
        <v>21</v>
      </c>
      <c r="B24" s="164">
        <v>1</v>
      </c>
      <c r="C24" s="188" t="s">
        <v>693</v>
      </c>
      <c r="D24" s="187" t="s">
        <v>65</v>
      </c>
      <c r="E24" s="200" t="s">
        <v>526</v>
      </c>
    </row>
    <row r="25" spans="1:5" ht="24.75" x14ac:dyDescent="0.2">
      <c r="A25" s="164">
        <f t="shared" si="0"/>
        <v>22</v>
      </c>
      <c r="B25" s="164">
        <v>1</v>
      </c>
      <c r="C25" s="188" t="s">
        <v>694</v>
      </c>
      <c r="D25" s="187" t="s">
        <v>59</v>
      </c>
      <c r="E25" s="200" t="s">
        <v>527</v>
      </c>
    </row>
    <row r="26" spans="1:5" ht="24.75" x14ac:dyDescent="0.2">
      <c r="A26" s="164">
        <f t="shared" si="0"/>
        <v>23</v>
      </c>
      <c r="B26" s="164">
        <v>1</v>
      </c>
      <c r="C26" s="188" t="s">
        <v>758</v>
      </c>
      <c r="D26" s="188" t="s">
        <v>756</v>
      </c>
      <c r="E26" s="201" t="s">
        <v>759</v>
      </c>
    </row>
    <row r="27" spans="1:5" ht="24.75" customHeight="1" x14ac:dyDescent="0.65">
      <c r="A27" s="164">
        <f t="shared" si="0"/>
        <v>24</v>
      </c>
      <c r="B27" s="164">
        <v>2</v>
      </c>
      <c r="C27" s="56" t="s">
        <v>239</v>
      </c>
      <c r="D27" s="11" t="s">
        <v>53</v>
      </c>
      <c r="E27" s="197" t="s">
        <v>752</v>
      </c>
    </row>
    <row r="28" spans="1:5" ht="24.75" x14ac:dyDescent="0.2">
      <c r="A28" s="164">
        <f t="shared" si="0"/>
        <v>25</v>
      </c>
      <c r="B28" s="164">
        <v>2</v>
      </c>
      <c r="C28" s="189" t="s">
        <v>214</v>
      </c>
      <c r="D28" s="187" t="s">
        <v>242</v>
      </c>
      <c r="E28" s="200" t="s">
        <v>570</v>
      </c>
    </row>
    <row r="29" spans="1:5" ht="24.75" x14ac:dyDescent="0.2">
      <c r="A29" s="164">
        <f t="shared" si="0"/>
        <v>26</v>
      </c>
      <c r="B29" s="164">
        <v>2</v>
      </c>
      <c r="C29" s="189" t="s">
        <v>215</v>
      </c>
      <c r="D29" s="187" t="s">
        <v>243</v>
      </c>
      <c r="E29" s="200" t="s">
        <v>571</v>
      </c>
    </row>
    <row r="30" spans="1:5" ht="24.75" x14ac:dyDescent="0.2">
      <c r="A30" s="164">
        <f t="shared" si="0"/>
        <v>27</v>
      </c>
      <c r="B30" s="164">
        <v>2</v>
      </c>
      <c r="C30" s="186" t="s">
        <v>201</v>
      </c>
      <c r="D30" s="187" t="s">
        <v>75</v>
      </c>
      <c r="E30" s="200" t="s">
        <v>572</v>
      </c>
    </row>
    <row r="31" spans="1:5" ht="24.75" x14ac:dyDescent="0.2">
      <c r="A31" s="164">
        <f t="shared" si="0"/>
        <v>28</v>
      </c>
      <c r="B31" s="164">
        <v>2</v>
      </c>
      <c r="C31" s="10" t="s">
        <v>199</v>
      </c>
      <c r="D31" s="187" t="s">
        <v>200</v>
      </c>
      <c r="E31" s="200" t="s">
        <v>569</v>
      </c>
    </row>
    <row r="32" spans="1:5" ht="24.75" x14ac:dyDescent="0.2">
      <c r="A32" s="164">
        <f t="shared" si="0"/>
        <v>29</v>
      </c>
      <c r="B32" s="164">
        <v>2</v>
      </c>
      <c r="C32" s="10" t="s">
        <v>197</v>
      </c>
      <c r="D32" s="187" t="s">
        <v>198</v>
      </c>
      <c r="E32" s="200" t="s">
        <v>569</v>
      </c>
    </row>
    <row r="33" spans="1:5" ht="24.75" x14ac:dyDescent="0.2">
      <c r="A33" s="164">
        <f t="shared" si="0"/>
        <v>30</v>
      </c>
      <c r="B33" s="164">
        <v>2</v>
      </c>
      <c r="C33" s="186" t="s">
        <v>193</v>
      </c>
      <c r="D33" s="187" t="s">
        <v>194</v>
      </c>
      <c r="E33" s="200" t="s">
        <v>573</v>
      </c>
    </row>
    <row r="34" spans="1:5" ht="24.75" x14ac:dyDescent="0.2">
      <c r="A34" s="164">
        <f t="shared" si="0"/>
        <v>31</v>
      </c>
      <c r="B34" s="164">
        <v>2</v>
      </c>
      <c r="C34" s="186" t="s">
        <v>5</v>
      </c>
      <c r="D34" s="187" t="s">
        <v>6</v>
      </c>
      <c r="E34" s="200" t="s">
        <v>569</v>
      </c>
    </row>
    <row r="35" spans="1:5" ht="24.75" x14ac:dyDescent="0.2">
      <c r="A35" s="164">
        <f t="shared" si="0"/>
        <v>32</v>
      </c>
      <c r="B35" s="164">
        <v>2</v>
      </c>
      <c r="C35" s="186" t="s">
        <v>191</v>
      </c>
      <c r="D35" s="187" t="s">
        <v>192</v>
      </c>
      <c r="E35" s="200" t="s">
        <v>574</v>
      </c>
    </row>
    <row r="36" spans="1:5" ht="24.75" x14ac:dyDescent="0.2">
      <c r="A36" s="164">
        <f t="shared" si="0"/>
        <v>33</v>
      </c>
      <c r="B36" s="164">
        <v>2</v>
      </c>
      <c r="C36" s="186" t="s">
        <v>209</v>
      </c>
      <c r="D36" s="187" t="s">
        <v>208</v>
      </c>
      <c r="E36" s="200" t="s">
        <v>569</v>
      </c>
    </row>
    <row r="37" spans="1:5" ht="24.75" x14ac:dyDescent="0.2">
      <c r="A37" s="164">
        <f t="shared" si="0"/>
        <v>34</v>
      </c>
      <c r="B37" s="164">
        <v>2</v>
      </c>
      <c r="C37" s="186" t="s">
        <v>237</v>
      </c>
      <c r="D37" s="187" t="s">
        <v>210</v>
      </c>
      <c r="E37" s="200" t="s">
        <v>569</v>
      </c>
    </row>
    <row r="38" spans="1:5" ht="24.75" x14ac:dyDescent="0.2">
      <c r="A38" s="164">
        <f t="shared" si="0"/>
        <v>35</v>
      </c>
      <c r="B38" s="164">
        <v>2</v>
      </c>
      <c r="C38" s="186" t="s">
        <v>236</v>
      </c>
      <c r="D38" s="187" t="s">
        <v>211</v>
      </c>
      <c r="E38" s="200" t="s">
        <v>569</v>
      </c>
    </row>
    <row r="39" spans="1:5" ht="24.75" x14ac:dyDescent="0.2">
      <c r="A39" s="164">
        <f t="shared" si="0"/>
        <v>36</v>
      </c>
      <c r="B39" s="164">
        <v>2</v>
      </c>
      <c r="C39" s="186" t="s">
        <v>185</v>
      </c>
      <c r="D39" s="187" t="s">
        <v>186</v>
      </c>
      <c r="E39" s="200" t="s">
        <v>575</v>
      </c>
    </row>
    <row r="40" spans="1:5" ht="24.75" x14ac:dyDescent="0.2">
      <c r="A40" s="164">
        <f t="shared" si="0"/>
        <v>37</v>
      </c>
      <c r="B40" s="164">
        <v>2</v>
      </c>
      <c r="C40" s="186" t="s">
        <v>183</v>
      </c>
      <c r="D40" s="187" t="s">
        <v>184</v>
      </c>
      <c r="E40" s="200" t="s">
        <v>569</v>
      </c>
    </row>
    <row r="41" spans="1:5" ht="24.75" x14ac:dyDescent="0.2">
      <c r="A41" s="164">
        <f t="shared" si="0"/>
        <v>38</v>
      </c>
      <c r="B41" s="164">
        <v>2</v>
      </c>
      <c r="C41" s="186" t="s">
        <v>179</v>
      </c>
      <c r="D41" s="187" t="s">
        <v>180</v>
      </c>
      <c r="E41" s="200" t="s">
        <v>578</v>
      </c>
    </row>
    <row r="42" spans="1:5" ht="24.75" x14ac:dyDescent="0.2">
      <c r="A42" s="164">
        <f t="shared" si="0"/>
        <v>39</v>
      </c>
      <c r="B42" s="164">
        <v>2</v>
      </c>
      <c r="C42" s="186" t="s">
        <v>177</v>
      </c>
      <c r="D42" s="187" t="s">
        <v>178</v>
      </c>
      <c r="E42" s="200" t="s">
        <v>579</v>
      </c>
    </row>
    <row r="43" spans="1:5" ht="24.75" x14ac:dyDescent="0.2">
      <c r="A43" s="164">
        <f t="shared" si="0"/>
        <v>40</v>
      </c>
      <c r="B43" s="164">
        <v>2</v>
      </c>
      <c r="C43" s="186" t="s">
        <v>175</v>
      </c>
      <c r="D43" s="187" t="s">
        <v>176</v>
      </c>
      <c r="E43" s="200" t="s">
        <v>580</v>
      </c>
    </row>
    <row r="44" spans="1:5" ht="24.75" x14ac:dyDescent="0.2">
      <c r="A44" s="164">
        <f t="shared" si="0"/>
        <v>41</v>
      </c>
      <c r="B44" s="164">
        <v>2</v>
      </c>
      <c r="C44" s="10" t="s">
        <v>173</v>
      </c>
      <c r="D44" s="187" t="s">
        <v>174</v>
      </c>
      <c r="E44" s="200" t="s">
        <v>581</v>
      </c>
    </row>
    <row r="45" spans="1:5" ht="24.75" x14ac:dyDescent="0.2">
      <c r="A45" s="164">
        <f t="shared" si="0"/>
        <v>42</v>
      </c>
      <c r="B45" s="164">
        <v>2</v>
      </c>
      <c r="C45" s="186" t="s">
        <v>171</v>
      </c>
      <c r="D45" s="187" t="s">
        <v>172</v>
      </c>
      <c r="E45" s="200" t="s">
        <v>582</v>
      </c>
    </row>
    <row r="46" spans="1:5" ht="24.75" x14ac:dyDescent="0.2">
      <c r="A46" s="164">
        <f t="shared" si="0"/>
        <v>43</v>
      </c>
      <c r="B46" s="164">
        <v>2</v>
      </c>
      <c r="C46" s="10" t="s">
        <v>167</v>
      </c>
      <c r="D46" s="187" t="s">
        <v>168</v>
      </c>
      <c r="E46" s="200" t="s">
        <v>583</v>
      </c>
    </row>
    <row r="47" spans="1:5" ht="24.75" x14ac:dyDescent="0.2">
      <c r="A47" s="164">
        <f t="shared" si="0"/>
        <v>44</v>
      </c>
      <c r="B47" s="164">
        <v>2</v>
      </c>
      <c r="C47" s="186" t="s">
        <v>161</v>
      </c>
      <c r="D47" s="187" t="s">
        <v>162</v>
      </c>
      <c r="E47" s="200" t="s">
        <v>584</v>
      </c>
    </row>
    <row r="48" spans="1:5" ht="24.75" x14ac:dyDescent="0.2">
      <c r="A48" s="164">
        <f t="shared" si="0"/>
        <v>45</v>
      </c>
      <c r="B48" s="164">
        <v>2</v>
      </c>
      <c r="C48" s="186" t="s">
        <v>265</v>
      </c>
      <c r="D48" s="187" t="s">
        <v>264</v>
      </c>
      <c r="E48" s="200" t="s">
        <v>569</v>
      </c>
    </row>
    <row r="49" spans="1:5" ht="24.75" x14ac:dyDescent="0.2">
      <c r="A49" s="164">
        <f t="shared" si="0"/>
        <v>46</v>
      </c>
      <c r="B49" s="164">
        <v>2</v>
      </c>
      <c r="C49" s="186" t="s">
        <v>155</v>
      </c>
      <c r="D49" s="187" t="s">
        <v>156</v>
      </c>
      <c r="E49" s="200" t="s">
        <v>585</v>
      </c>
    </row>
    <row r="50" spans="1:5" ht="24.75" x14ac:dyDescent="0.2">
      <c r="A50" s="164">
        <f t="shared" si="0"/>
        <v>47</v>
      </c>
      <c r="B50" s="164">
        <v>2</v>
      </c>
      <c r="C50" s="186" t="s">
        <v>153</v>
      </c>
      <c r="D50" s="187" t="s">
        <v>154</v>
      </c>
      <c r="E50" s="200" t="s">
        <v>586</v>
      </c>
    </row>
    <row r="51" spans="1:5" ht="24.75" x14ac:dyDescent="0.2">
      <c r="A51" s="164">
        <f t="shared" si="0"/>
        <v>48</v>
      </c>
      <c r="B51" s="164">
        <v>2</v>
      </c>
      <c r="C51" s="99" t="s">
        <v>151</v>
      </c>
      <c r="D51" s="187" t="s">
        <v>152</v>
      </c>
      <c r="E51" s="200" t="s">
        <v>587</v>
      </c>
    </row>
    <row r="52" spans="1:5" ht="24.75" x14ac:dyDescent="0.2">
      <c r="A52" s="164">
        <f t="shared" si="0"/>
        <v>49</v>
      </c>
      <c r="B52" s="164">
        <v>2</v>
      </c>
      <c r="C52" s="99" t="s">
        <v>149</v>
      </c>
      <c r="D52" s="187" t="s">
        <v>150</v>
      </c>
      <c r="E52" s="200" t="s">
        <v>588</v>
      </c>
    </row>
    <row r="53" spans="1:5" ht="24.75" x14ac:dyDescent="0.2">
      <c r="A53" s="164">
        <f t="shared" si="0"/>
        <v>50</v>
      </c>
      <c r="B53" s="164">
        <v>2</v>
      </c>
      <c r="C53" s="186" t="s">
        <v>146</v>
      </c>
      <c r="D53" s="187" t="s">
        <v>147</v>
      </c>
      <c r="E53" s="200" t="s">
        <v>589</v>
      </c>
    </row>
    <row r="54" spans="1:5" ht="24.75" x14ac:dyDescent="0.2">
      <c r="A54" s="164">
        <f t="shared" si="0"/>
        <v>51</v>
      </c>
      <c r="B54" s="164">
        <v>2</v>
      </c>
      <c r="C54" s="186" t="s">
        <v>319</v>
      </c>
      <c r="D54" s="187" t="s">
        <v>139</v>
      </c>
      <c r="E54" s="200" t="s">
        <v>569</v>
      </c>
    </row>
    <row r="55" spans="1:5" ht="24.75" x14ac:dyDescent="0.2">
      <c r="A55" s="164">
        <f t="shared" si="0"/>
        <v>52</v>
      </c>
      <c r="B55" s="164">
        <v>2</v>
      </c>
      <c r="C55" s="186" t="s">
        <v>11</v>
      </c>
      <c r="D55" s="187" t="s">
        <v>12</v>
      </c>
      <c r="E55" s="200" t="s">
        <v>590</v>
      </c>
    </row>
    <row r="56" spans="1:5" ht="24.75" x14ac:dyDescent="0.2">
      <c r="A56" s="164">
        <f t="shared" si="0"/>
        <v>53</v>
      </c>
      <c r="B56" s="164">
        <v>2</v>
      </c>
      <c r="C56" s="186" t="s">
        <v>137</v>
      </c>
      <c r="D56" s="187" t="s">
        <v>138</v>
      </c>
      <c r="E56" s="200" t="s">
        <v>591</v>
      </c>
    </row>
    <row r="57" spans="1:5" ht="24.75" x14ac:dyDescent="0.2">
      <c r="A57" s="164">
        <f t="shared" si="0"/>
        <v>54</v>
      </c>
      <c r="B57" s="164">
        <v>2</v>
      </c>
      <c r="C57" s="186" t="s">
        <v>135</v>
      </c>
      <c r="D57" s="187" t="s">
        <v>136</v>
      </c>
      <c r="E57" s="201" t="s">
        <v>751</v>
      </c>
    </row>
    <row r="58" spans="1:5" ht="24.75" x14ac:dyDescent="0.2">
      <c r="A58" s="164">
        <f t="shared" si="0"/>
        <v>55</v>
      </c>
      <c r="B58" s="164">
        <v>2</v>
      </c>
      <c r="C58" s="186" t="s">
        <v>133</v>
      </c>
      <c r="D58" s="187" t="s">
        <v>134</v>
      </c>
      <c r="E58" s="200" t="s">
        <v>592</v>
      </c>
    </row>
    <row r="59" spans="1:5" ht="24.75" x14ac:dyDescent="0.2">
      <c r="A59" s="164">
        <f t="shared" si="0"/>
        <v>56</v>
      </c>
      <c r="B59" s="164">
        <v>2</v>
      </c>
      <c r="C59" s="186" t="s">
        <v>13</v>
      </c>
      <c r="D59" s="187" t="s">
        <v>14</v>
      </c>
      <c r="E59" s="200" t="s">
        <v>593</v>
      </c>
    </row>
    <row r="60" spans="1:5" ht="24.75" x14ac:dyDescent="0.2">
      <c r="A60" s="164">
        <f t="shared" si="0"/>
        <v>57</v>
      </c>
      <c r="B60" s="164">
        <v>2</v>
      </c>
      <c r="C60" s="186" t="s">
        <v>15</v>
      </c>
      <c r="D60" s="187" t="s">
        <v>16</v>
      </c>
      <c r="E60" s="200" t="s">
        <v>594</v>
      </c>
    </row>
    <row r="61" spans="1:5" ht="24.75" x14ac:dyDescent="0.2">
      <c r="A61" s="164">
        <f t="shared" si="0"/>
        <v>58</v>
      </c>
      <c r="B61" s="164">
        <v>2</v>
      </c>
      <c r="C61" s="186" t="s">
        <v>131</v>
      </c>
      <c r="D61" s="187" t="s">
        <v>132</v>
      </c>
      <c r="E61" s="200" t="s">
        <v>595</v>
      </c>
    </row>
    <row r="62" spans="1:5" ht="24.75" x14ac:dyDescent="0.2">
      <c r="A62" s="164">
        <f t="shared" si="0"/>
        <v>59</v>
      </c>
      <c r="B62" s="164">
        <v>2</v>
      </c>
      <c r="C62" s="186" t="s">
        <v>129</v>
      </c>
      <c r="D62" s="187" t="s">
        <v>130</v>
      </c>
      <c r="E62" s="200" t="s">
        <v>596</v>
      </c>
    </row>
    <row r="63" spans="1:5" ht="24.75" x14ac:dyDescent="0.2">
      <c r="A63" s="164">
        <f t="shared" si="0"/>
        <v>60</v>
      </c>
      <c r="B63" s="164">
        <v>2</v>
      </c>
      <c r="C63" s="186" t="s">
        <v>597</v>
      </c>
      <c r="D63" s="187" t="s">
        <v>18</v>
      </c>
      <c r="E63" s="200" t="s">
        <v>598</v>
      </c>
    </row>
    <row r="64" spans="1:5" ht="24.75" x14ac:dyDescent="0.2">
      <c r="A64" s="164">
        <f t="shared" si="0"/>
        <v>61</v>
      </c>
      <c r="B64" s="164">
        <v>2</v>
      </c>
      <c r="C64" s="10" t="s">
        <v>19</v>
      </c>
      <c r="D64" s="187" t="s">
        <v>20</v>
      </c>
      <c r="E64" s="200" t="s">
        <v>599</v>
      </c>
    </row>
    <row r="65" spans="1:5" ht="24.75" x14ac:dyDescent="0.2">
      <c r="A65" s="164">
        <f t="shared" si="0"/>
        <v>62</v>
      </c>
      <c r="B65" s="164">
        <v>2</v>
      </c>
      <c r="C65" s="10" t="s">
        <v>503</v>
      </c>
      <c r="D65" s="187" t="s">
        <v>384</v>
      </c>
      <c r="E65" s="200" t="s">
        <v>569</v>
      </c>
    </row>
    <row r="66" spans="1:5" ht="24.75" x14ac:dyDescent="0.2">
      <c r="A66" s="164">
        <f t="shared" si="0"/>
        <v>63</v>
      </c>
      <c r="B66" s="164">
        <v>2</v>
      </c>
      <c r="C66" s="10" t="s">
        <v>931</v>
      </c>
      <c r="D66" s="246" t="s">
        <v>930</v>
      </c>
      <c r="E66" s="200" t="s">
        <v>569</v>
      </c>
    </row>
    <row r="67" spans="1:5" ht="24.75" x14ac:dyDescent="0.2">
      <c r="A67" s="164">
        <f t="shared" si="0"/>
        <v>64</v>
      </c>
      <c r="B67" s="164">
        <v>2</v>
      </c>
      <c r="C67" s="10" t="s">
        <v>909</v>
      </c>
      <c r="D67" s="235" t="s">
        <v>908</v>
      </c>
      <c r="E67" s="200" t="s">
        <v>569</v>
      </c>
    </row>
    <row r="68" spans="1:5" ht="24.75" x14ac:dyDescent="0.2">
      <c r="A68" s="164">
        <f t="shared" ref="A68:A131" si="1">IF(ISNUMBER(A67),A67+1,1)</f>
        <v>65</v>
      </c>
      <c r="B68" s="164">
        <v>2</v>
      </c>
      <c r="C68" s="10" t="s">
        <v>914</v>
      </c>
      <c r="D68" s="236" t="s">
        <v>911</v>
      </c>
      <c r="E68" s="204" t="s">
        <v>917</v>
      </c>
    </row>
    <row r="69" spans="1:5" ht="24.75" x14ac:dyDescent="0.2">
      <c r="A69" s="164">
        <f t="shared" si="1"/>
        <v>66</v>
      </c>
      <c r="B69" s="164">
        <v>2</v>
      </c>
      <c r="C69" s="10" t="s">
        <v>915</v>
      </c>
      <c r="D69" s="236" t="s">
        <v>912</v>
      </c>
      <c r="E69" s="204" t="s">
        <v>918</v>
      </c>
    </row>
    <row r="70" spans="1:5" ht="24.75" x14ac:dyDescent="0.2">
      <c r="A70" s="164">
        <f t="shared" si="1"/>
        <v>67</v>
      </c>
      <c r="B70" s="164">
        <v>2</v>
      </c>
      <c r="C70" s="10" t="s">
        <v>916</v>
      </c>
      <c r="D70" s="236" t="s">
        <v>913</v>
      </c>
      <c r="E70" s="204" t="s">
        <v>919</v>
      </c>
    </row>
    <row r="71" spans="1:5" ht="24.75" x14ac:dyDescent="0.2">
      <c r="A71" s="164">
        <f t="shared" si="1"/>
        <v>68</v>
      </c>
      <c r="B71" s="164">
        <v>2</v>
      </c>
      <c r="C71" s="186" t="s">
        <v>120</v>
      </c>
      <c r="D71" s="238" t="s">
        <v>121</v>
      </c>
      <c r="E71" s="200" t="s">
        <v>600</v>
      </c>
    </row>
    <row r="72" spans="1:5" ht="24.75" x14ac:dyDescent="0.2">
      <c r="A72" s="164">
        <f t="shared" si="1"/>
        <v>69</v>
      </c>
      <c r="B72" s="164">
        <v>2</v>
      </c>
      <c r="C72" s="186" t="s">
        <v>118</v>
      </c>
      <c r="D72" s="187" t="s">
        <v>119</v>
      </c>
      <c r="E72" s="200" t="s">
        <v>601</v>
      </c>
    </row>
    <row r="73" spans="1:5" ht="24.75" x14ac:dyDescent="0.2">
      <c r="A73" s="164">
        <f t="shared" si="1"/>
        <v>70</v>
      </c>
      <c r="B73" s="164">
        <v>2</v>
      </c>
      <c r="C73" s="186" t="s">
        <v>114</v>
      </c>
      <c r="D73" s="187" t="s">
        <v>115</v>
      </c>
      <c r="E73" s="200" t="s">
        <v>602</v>
      </c>
    </row>
    <row r="74" spans="1:5" ht="24.75" x14ac:dyDescent="0.2">
      <c r="A74" s="164">
        <f t="shared" si="1"/>
        <v>71</v>
      </c>
      <c r="B74" s="164">
        <v>2</v>
      </c>
      <c r="C74" s="186" t="s">
        <v>23</v>
      </c>
      <c r="D74" s="187" t="s">
        <v>24</v>
      </c>
      <c r="E74" s="200" t="s">
        <v>569</v>
      </c>
    </row>
    <row r="75" spans="1:5" ht="24.75" x14ac:dyDescent="0.2">
      <c r="A75" s="164">
        <f t="shared" si="1"/>
        <v>72</v>
      </c>
      <c r="B75" s="164">
        <v>2</v>
      </c>
      <c r="C75" s="186" t="s">
        <v>604</v>
      </c>
      <c r="D75" s="187" t="s">
        <v>27</v>
      </c>
      <c r="E75" s="200" t="s">
        <v>605</v>
      </c>
    </row>
    <row r="76" spans="1:5" ht="24.75" x14ac:dyDescent="0.2">
      <c r="A76" s="164">
        <f t="shared" si="1"/>
        <v>73</v>
      </c>
      <c r="B76" s="164">
        <v>2</v>
      </c>
      <c r="C76" s="186" t="s">
        <v>105</v>
      </c>
      <c r="D76" s="187" t="s">
        <v>106</v>
      </c>
      <c r="E76" s="200" t="s">
        <v>606</v>
      </c>
    </row>
    <row r="77" spans="1:5" ht="24.75" x14ac:dyDescent="0.2">
      <c r="A77" s="164">
        <f t="shared" si="1"/>
        <v>74</v>
      </c>
      <c r="B77" s="164">
        <v>2</v>
      </c>
      <c r="C77" s="186" t="s">
        <v>71</v>
      </c>
      <c r="D77" s="187" t="s">
        <v>72</v>
      </c>
      <c r="E77" s="200" t="s">
        <v>607</v>
      </c>
    </row>
    <row r="78" spans="1:5" ht="24.75" x14ac:dyDescent="0.2">
      <c r="A78" s="164">
        <f t="shared" si="1"/>
        <v>75</v>
      </c>
      <c r="B78" s="164">
        <v>2</v>
      </c>
      <c r="C78" s="186" t="s">
        <v>93</v>
      </c>
      <c r="D78" s="187" t="s">
        <v>94</v>
      </c>
      <c r="E78" s="200" t="s">
        <v>608</v>
      </c>
    </row>
    <row r="79" spans="1:5" ht="24.75" x14ac:dyDescent="0.2">
      <c r="A79" s="164">
        <f t="shared" si="1"/>
        <v>76</v>
      </c>
      <c r="B79" s="164">
        <v>2</v>
      </c>
      <c r="C79" s="186" t="s">
        <v>78</v>
      </c>
      <c r="D79" s="187" t="s">
        <v>79</v>
      </c>
      <c r="E79" s="200" t="s">
        <v>609</v>
      </c>
    </row>
    <row r="80" spans="1:5" ht="24.75" x14ac:dyDescent="0.2">
      <c r="A80" s="164">
        <f t="shared" si="1"/>
        <v>77</v>
      </c>
      <c r="B80" s="164">
        <v>2</v>
      </c>
      <c r="C80" s="10" t="s">
        <v>85</v>
      </c>
      <c r="D80" s="187" t="s">
        <v>86</v>
      </c>
      <c r="E80" s="200" t="s">
        <v>610</v>
      </c>
    </row>
    <row r="81" spans="1:5" ht="24.75" x14ac:dyDescent="0.2">
      <c r="A81" s="164">
        <f t="shared" si="1"/>
        <v>78</v>
      </c>
      <c r="B81" s="164">
        <v>2</v>
      </c>
      <c r="C81" s="186" t="s">
        <v>69</v>
      </c>
      <c r="D81" s="187" t="s">
        <v>70</v>
      </c>
      <c r="E81" s="200" t="s">
        <v>569</v>
      </c>
    </row>
    <row r="82" spans="1:5" ht="24.75" x14ac:dyDescent="0.2">
      <c r="A82" s="164">
        <f t="shared" si="1"/>
        <v>79</v>
      </c>
      <c r="B82" s="164">
        <v>2</v>
      </c>
      <c r="C82" s="186" t="s">
        <v>62</v>
      </c>
      <c r="D82" s="187" t="s">
        <v>63</v>
      </c>
      <c r="E82" s="200" t="s">
        <v>569</v>
      </c>
    </row>
    <row r="83" spans="1:5" ht="24.75" x14ac:dyDescent="0.2">
      <c r="A83" s="164">
        <f t="shared" si="1"/>
        <v>80</v>
      </c>
      <c r="B83" s="164">
        <v>2</v>
      </c>
      <c r="C83" s="10" t="s">
        <v>113</v>
      </c>
      <c r="D83" s="187" t="s">
        <v>64</v>
      </c>
      <c r="E83" s="202" t="s">
        <v>752</v>
      </c>
    </row>
    <row r="84" spans="1:5" ht="24.75" x14ac:dyDescent="0.2">
      <c r="A84" s="164">
        <f t="shared" si="1"/>
        <v>81</v>
      </c>
      <c r="B84" s="164">
        <v>2</v>
      </c>
      <c r="C84" s="10" t="s">
        <v>83</v>
      </c>
      <c r="D84" s="187" t="s">
        <v>84</v>
      </c>
      <c r="E84" s="202" t="s">
        <v>752</v>
      </c>
    </row>
    <row r="85" spans="1:5" ht="24.75" x14ac:dyDescent="0.2">
      <c r="A85" s="164">
        <f t="shared" si="1"/>
        <v>82</v>
      </c>
      <c r="B85" s="164">
        <v>2</v>
      </c>
      <c r="C85" s="186" t="s">
        <v>57</v>
      </c>
      <c r="D85" s="187" t="s">
        <v>58</v>
      </c>
      <c r="E85" s="202" t="s">
        <v>752</v>
      </c>
    </row>
    <row r="86" spans="1:5" ht="24.75" x14ac:dyDescent="0.2">
      <c r="A86" s="164">
        <f t="shared" si="1"/>
        <v>83</v>
      </c>
      <c r="B86" s="164">
        <v>2</v>
      </c>
      <c r="C86" s="189" t="s">
        <v>51</v>
      </c>
      <c r="D86" s="187" t="s">
        <v>52</v>
      </c>
      <c r="E86" s="202" t="s">
        <v>752</v>
      </c>
    </row>
    <row r="87" spans="1:5" ht="24.75" x14ac:dyDescent="0.2">
      <c r="A87" s="164">
        <f t="shared" si="1"/>
        <v>84</v>
      </c>
      <c r="B87" s="164">
        <v>2</v>
      </c>
      <c r="C87" s="186" t="s">
        <v>55</v>
      </c>
      <c r="D87" s="187" t="s">
        <v>56</v>
      </c>
      <c r="E87" s="200" t="s">
        <v>611</v>
      </c>
    </row>
    <row r="88" spans="1:5" ht="24.75" x14ac:dyDescent="0.2">
      <c r="A88" s="164">
        <f t="shared" si="1"/>
        <v>85</v>
      </c>
      <c r="B88" s="164">
        <v>2</v>
      </c>
      <c r="C88" s="10" t="s">
        <v>187</v>
      </c>
      <c r="D88" s="187" t="s">
        <v>188</v>
      </c>
      <c r="E88" s="200" t="s">
        <v>641</v>
      </c>
    </row>
    <row r="89" spans="1:5" ht="24.75" x14ac:dyDescent="0.2">
      <c r="A89" s="164">
        <f t="shared" si="1"/>
        <v>86</v>
      </c>
      <c r="B89" s="164">
        <v>2</v>
      </c>
      <c r="C89" s="186" t="s">
        <v>165</v>
      </c>
      <c r="D89" s="187" t="s">
        <v>166</v>
      </c>
      <c r="E89" s="200" t="s">
        <v>642</v>
      </c>
    </row>
    <row r="90" spans="1:5" ht="24.75" x14ac:dyDescent="0.2">
      <c r="A90" s="164">
        <f t="shared" si="1"/>
        <v>87</v>
      </c>
      <c r="B90" s="164">
        <v>2</v>
      </c>
      <c r="C90" s="186" t="s">
        <v>163</v>
      </c>
      <c r="D90" s="187" t="s">
        <v>164</v>
      </c>
      <c r="E90" s="200" t="s">
        <v>643</v>
      </c>
    </row>
    <row r="91" spans="1:5" ht="49.5" x14ac:dyDescent="0.2">
      <c r="A91" s="164">
        <f t="shared" si="1"/>
        <v>88</v>
      </c>
      <c r="B91" s="164">
        <v>2</v>
      </c>
      <c r="C91" s="186" t="s">
        <v>159</v>
      </c>
      <c r="D91" s="187" t="s">
        <v>160</v>
      </c>
      <c r="E91" s="200" t="s">
        <v>644</v>
      </c>
    </row>
    <row r="92" spans="1:5" ht="24.75" x14ac:dyDescent="0.2">
      <c r="A92" s="164">
        <f t="shared" si="1"/>
        <v>89</v>
      </c>
      <c r="B92" s="164">
        <v>2</v>
      </c>
      <c r="C92" s="186" t="s">
        <v>9</v>
      </c>
      <c r="D92" s="187" t="s">
        <v>10</v>
      </c>
      <c r="E92" s="200" t="s">
        <v>645</v>
      </c>
    </row>
    <row r="93" spans="1:5" ht="24.75" x14ac:dyDescent="0.2">
      <c r="A93" s="164">
        <f t="shared" si="1"/>
        <v>90</v>
      </c>
      <c r="B93" s="164">
        <v>2</v>
      </c>
      <c r="C93" s="186" t="s">
        <v>144</v>
      </c>
      <c r="D93" s="187" t="s">
        <v>145</v>
      </c>
      <c r="E93" s="200" t="s">
        <v>646</v>
      </c>
    </row>
    <row r="94" spans="1:5" ht="24.75" x14ac:dyDescent="0.2">
      <c r="A94" s="164">
        <f t="shared" si="1"/>
        <v>91</v>
      </c>
      <c r="B94" s="164">
        <v>2</v>
      </c>
      <c r="C94" s="186" t="s">
        <v>142</v>
      </c>
      <c r="D94" s="187" t="s">
        <v>143</v>
      </c>
      <c r="E94" s="200" t="s">
        <v>647</v>
      </c>
    </row>
    <row r="95" spans="1:5" ht="24.75" x14ac:dyDescent="0.2">
      <c r="A95" s="164">
        <f t="shared" si="1"/>
        <v>92</v>
      </c>
      <c r="B95" s="164">
        <v>2</v>
      </c>
      <c r="C95" s="186" t="s">
        <v>140</v>
      </c>
      <c r="D95" s="187" t="s">
        <v>141</v>
      </c>
      <c r="E95" s="200" t="s">
        <v>648</v>
      </c>
    </row>
    <row r="96" spans="1:5" ht="24.75" x14ac:dyDescent="0.2">
      <c r="A96" s="164">
        <f t="shared" si="1"/>
        <v>93</v>
      </c>
      <c r="B96" s="164">
        <v>2</v>
      </c>
      <c r="C96" s="186" t="s">
        <v>127</v>
      </c>
      <c r="D96" s="187" t="s">
        <v>128</v>
      </c>
      <c r="E96" s="200" t="s">
        <v>649</v>
      </c>
    </row>
    <row r="97" spans="1:5" ht="24.75" x14ac:dyDescent="0.2">
      <c r="A97" s="164">
        <f t="shared" si="1"/>
        <v>94</v>
      </c>
      <c r="B97" s="164">
        <v>2</v>
      </c>
      <c r="C97" s="186" t="s">
        <v>125</v>
      </c>
      <c r="D97" s="187" t="s">
        <v>126</v>
      </c>
      <c r="E97" s="200" t="s">
        <v>650</v>
      </c>
    </row>
    <row r="98" spans="1:5" ht="49.5" x14ac:dyDescent="0.2">
      <c r="A98" s="164">
        <f t="shared" si="1"/>
        <v>95</v>
      </c>
      <c r="B98" s="164">
        <v>2</v>
      </c>
      <c r="C98" s="186" t="s">
        <v>501</v>
      </c>
      <c r="D98" s="187" t="s">
        <v>502</v>
      </c>
      <c r="E98" s="200" t="s">
        <v>651</v>
      </c>
    </row>
    <row r="99" spans="1:5" ht="24.75" x14ac:dyDescent="0.2">
      <c r="A99" s="164">
        <f t="shared" si="1"/>
        <v>96</v>
      </c>
      <c r="B99" s="164">
        <v>2</v>
      </c>
      <c r="C99" s="186" t="s">
        <v>122</v>
      </c>
      <c r="D99" s="187" t="s">
        <v>123</v>
      </c>
      <c r="E99" s="200" t="s">
        <v>652</v>
      </c>
    </row>
    <row r="100" spans="1:5" ht="24.75" x14ac:dyDescent="0.2">
      <c r="A100" s="164">
        <f t="shared" si="1"/>
        <v>97</v>
      </c>
      <c r="B100" s="164">
        <v>2</v>
      </c>
      <c r="C100" s="10" t="s">
        <v>108</v>
      </c>
      <c r="D100" s="187" t="s">
        <v>109</v>
      </c>
      <c r="E100" s="200" t="s">
        <v>653</v>
      </c>
    </row>
    <row r="101" spans="1:5" ht="24.75" x14ac:dyDescent="0.2">
      <c r="A101" s="164">
        <f t="shared" si="1"/>
        <v>98</v>
      </c>
      <c r="B101" s="164">
        <v>2</v>
      </c>
      <c r="C101" s="186" t="s">
        <v>103</v>
      </c>
      <c r="D101" s="187" t="s">
        <v>104</v>
      </c>
      <c r="E101" s="200" t="s">
        <v>654</v>
      </c>
    </row>
    <row r="102" spans="1:5" ht="24.75" x14ac:dyDescent="0.2">
      <c r="A102" s="164">
        <f t="shared" si="1"/>
        <v>99</v>
      </c>
      <c r="B102" s="164">
        <v>2</v>
      </c>
      <c r="C102" s="186" t="s">
        <v>101</v>
      </c>
      <c r="D102" s="187" t="s">
        <v>102</v>
      </c>
      <c r="E102" s="200" t="s">
        <v>655</v>
      </c>
    </row>
    <row r="103" spans="1:5" ht="24.75" x14ac:dyDescent="0.2">
      <c r="A103" s="164">
        <f t="shared" si="1"/>
        <v>100</v>
      </c>
      <c r="B103" s="164">
        <v>2</v>
      </c>
      <c r="C103" s="186" t="s">
        <v>97</v>
      </c>
      <c r="D103" s="187" t="s">
        <v>98</v>
      </c>
      <c r="E103" s="200" t="s">
        <v>656</v>
      </c>
    </row>
    <row r="104" spans="1:5" ht="24.75" x14ac:dyDescent="0.2">
      <c r="A104" s="164">
        <f t="shared" si="1"/>
        <v>101</v>
      </c>
      <c r="B104" s="164">
        <v>2</v>
      </c>
      <c r="C104" s="186" t="s">
        <v>95</v>
      </c>
      <c r="D104" s="187" t="s">
        <v>96</v>
      </c>
      <c r="E104" s="200" t="s">
        <v>657</v>
      </c>
    </row>
    <row r="105" spans="1:5" ht="24.75" x14ac:dyDescent="0.2">
      <c r="A105" s="164">
        <f t="shared" si="1"/>
        <v>102</v>
      </c>
      <c r="B105" s="164">
        <v>2</v>
      </c>
      <c r="C105" s="186" t="s">
        <v>81</v>
      </c>
      <c r="D105" s="187" t="s">
        <v>82</v>
      </c>
      <c r="E105" s="200" t="s">
        <v>658</v>
      </c>
    </row>
    <row r="106" spans="1:5" ht="24.75" x14ac:dyDescent="0.2">
      <c r="A106" s="164">
        <f t="shared" si="1"/>
        <v>103</v>
      </c>
      <c r="B106" s="164">
        <v>2</v>
      </c>
      <c r="C106" s="10" t="s">
        <v>762</v>
      </c>
      <c r="D106" s="11" t="s">
        <v>761</v>
      </c>
      <c r="E106" s="204" t="s">
        <v>763</v>
      </c>
    </row>
    <row r="107" spans="1:5" ht="24.75" x14ac:dyDescent="0.2">
      <c r="A107" s="164">
        <f t="shared" si="1"/>
        <v>104</v>
      </c>
      <c r="B107" s="164">
        <v>2</v>
      </c>
      <c r="C107" s="186" t="s">
        <v>60</v>
      </c>
      <c r="D107" s="187" t="s">
        <v>61</v>
      </c>
      <c r="E107" s="200" t="s">
        <v>659</v>
      </c>
    </row>
    <row r="108" spans="1:5" ht="24.75" customHeight="1" x14ac:dyDescent="0.2">
      <c r="A108" s="164">
        <f t="shared" si="1"/>
        <v>105</v>
      </c>
      <c r="B108" s="164">
        <v>2</v>
      </c>
      <c r="C108" s="186" t="s">
        <v>67</v>
      </c>
      <c r="D108" s="187" t="s">
        <v>68</v>
      </c>
      <c r="E108" s="200" t="s">
        <v>660</v>
      </c>
    </row>
    <row r="109" spans="1:5" ht="24.75" x14ac:dyDescent="0.2">
      <c r="A109" s="164">
        <f t="shared" si="1"/>
        <v>106</v>
      </c>
      <c r="B109" s="164">
        <v>3</v>
      </c>
      <c r="C109" s="186" t="s">
        <v>528</v>
      </c>
      <c r="D109" s="188" t="s">
        <v>696</v>
      </c>
      <c r="E109" s="200" t="s">
        <v>529</v>
      </c>
    </row>
    <row r="110" spans="1:5" ht="24.75" x14ac:dyDescent="0.2">
      <c r="A110" s="164">
        <f t="shared" si="1"/>
        <v>107</v>
      </c>
      <c r="B110" s="164">
        <v>3</v>
      </c>
      <c r="C110" s="186" t="s">
        <v>530</v>
      </c>
      <c r="D110" s="188" t="s">
        <v>697</v>
      </c>
      <c r="E110" s="200" t="s">
        <v>531</v>
      </c>
    </row>
    <row r="111" spans="1:5" ht="24.75" x14ac:dyDescent="0.2">
      <c r="A111" s="164">
        <f t="shared" si="1"/>
        <v>108</v>
      </c>
      <c r="B111" s="164">
        <v>3</v>
      </c>
      <c r="C111" s="186" t="s">
        <v>532</v>
      </c>
      <c r="D111" s="188" t="s">
        <v>698</v>
      </c>
      <c r="E111" s="200" t="s">
        <v>533</v>
      </c>
    </row>
    <row r="112" spans="1:5" ht="24.75" x14ac:dyDescent="0.2">
      <c r="A112" s="164">
        <f t="shared" si="1"/>
        <v>109</v>
      </c>
      <c r="B112" s="164">
        <v>3</v>
      </c>
      <c r="C112" s="186" t="s">
        <v>534</v>
      </c>
      <c r="D112" s="188" t="s">
        <v>699</v>
      </c>
      <c r="E112" s="200" t="s">
        <v>535</v>
      </c>
    </row>
    <row r="113" spans="1:5" ht="24.75" x14ac:dyDescent="0.2">
      <c r="A113" s="164">
        <f t="shared" si="1"/>
        <v>110</v>
      </c>
      <c r="B113" s="164">
        <v>3</v>
      </c>
      <c r="C113" s="186" t="s">
        <v>536</v>
      </c>
      <c r="D113" s="188" t="s">
        <v>700</v>
      </c>
      <c r="E113" s="200" t="s">
        <v>537</v>
      </c>
    </row>
    <row r="114" spans="1:5" ht="24.75" x14ac:dyDescent="0.2">
      <c r="A114" s="164">
        <f t="shared" si="1"/>
        <v>111</v>
      </c>
      <c r="B114" s="164">
        <v>3</v>
      </c>
      <c r="C114" s="186" t="s">
        <v>538</v>
      </c>
      <c r="D114" s="188" t="s">
        <v>701</v>
      </c>
      <c r="E114" s="200" t="s">
        <v>539</v>
      </c>
    </row>
    <row r="115" spans="1:5" ht="24.75" x14ac:dyDescent="0.2">
      <c r="A115" s="164">
        <f t="shared" si="1"/>
        <v>112</v>
      </c>
      <c r="B115" s="164">
        <v>3</v>
      </c>
      <c r="C115" s="186" t="s">
        <v>540</v>
      </c>
      <c r="D115" s="188" t="s">
        <v>702</v>
      </c>
      <c r="E115" s="200" t="s">
        <v>541</v>
      </c>
    </row>
    <row r="116" spans="1:5" ht="24.75" x14ac:dyDescent="0.2">
      <c r="A116" s="164">
        <f t="shared" si="1"/>
        <v>113</v>
      </c>
      <c r="B116" s="164">
        <v>3</v>
      </c>
      <c r="C116" s="186" t="s">
        <v>542</v>
      </c>
      <c r="D116" s="188" t="s">
        <v>703</v>
      </c>
      <c r="E116" s="200" t="s">
        <v>543</v>
      </c>
    </row>
    <row r="117" spans="1:5" ht="24.75" x14ac:dyDescent="0.2">
      <c r="A117" s="164">
        <f t="shared" si="1"/>
        <v>114</v>
      </c>
      <c r="B117" s="164">
        <v>3</v>
      </c>
      <c r="C117" s="186" t="s">
        <v>544</v>
      </c>
      <c r="D117" s="188" t="s">
        <v>704</v>
      </c>
      <c r="E117" s="200" t="s">
        <v>545</v>
      </c>
    </row>
    <row r="118" spans="1:5" ht="49.5" x14ac:dyDescent="0.2">
      <c r="A118" s="164">
        <f t="shared" si="1"/>
        <v>115</v>
      </c>
      <c r="B118" s="164">
        <v>3</v>
      </c>
      <c r="C118" s="186" t="s">
        <v>546</v>
      </c>
      <c r="D118" s="188" t="s">
        <v>705</v>
      </c>
      <c r="E118" s="200" t="s">
        <v>547</v>
      </c>
    </row>
    <row r="119" spans="1:5" ht="49.5" x14ac:dyDescent="0.2">
      <c r="A119" s="164">
        <f t="shared" si="1"/>
        <v>116</v>
      </c>
      <c r="B119" s="164">
        <v>3</v>
      </c>
      <c r="C119" s="190" t="s">
        <v>677</v>
      </c>
      <c r="D119" s="188" t="s">
        <v>706</v>
      </c>
      <c r="E119" s="200" t="s">
        <v>548</v>
      </c>
    </row>
    <row r="120" spans="1:5" ht="24.75" x14ac:dyDescent="0.2">
      <c r="A120" s="164">
        <f t="shared" si="1"/>
        <v>117</v>
      </c>
      <c r="B120" s="164">
        <v>3</v>
      </c>
      <c r="C120" s="186" t="s">
        <v>549</v>
      </c>
      <c r="D120" s="188" t="s">
        <v>707</v>
      </c>
      <c r="E120" s="200" t="s">
        <v>550</v>
      </c>
    </row>
    <row r="121" spans="1:5" ht="24.75" x14ac:dyDescent="0.2">
      <c r="A121" s="164">
        <f t="shared" si="1"/>
        <v>118</v>
      </c>
      <c r="B121" s="164">
        <v>3</v>
      </c>
      <c r="C121" s="186" t="s">
        <v>551</v>
      </c>
      <c r="D121" s="188" t="s">
        <v>708</v>
      </c>
      <c r="E121" s="200" t="s">
        <v>552</v>
      </c>
    </row>
    <row r="122" spans="1:5" ht="49.5" x14ac:dyDescent="0.2">
      <c r="A122" s="164">
        <f t="shared" si="1"/>
        <v>119</v>
      </c>
      <c r="B122" s="164">
        <v>3</v>
      </c>
      <c r="C122" s="186" t="s">
        <v>553</v>
      </c>
      <c r="D122" s="188" t="s">
        <v>709</v>
      </c>
      <c r="E122" s="200" t="s">
        <v>554</v>
      </c>
    </row>
    <row r="123" spans="1:5" ht="49.5" x14ac:dyDescent="0.2">
      <c r="A123" s="164">
        <f t="shared" si="1"/>
        <v>120</v>
      </c>
      <c r="B123" s="164">
        <v>3</v>
      </c>
      <c r="C123" s="186" t="s">
        <v>555</v>
      </c>
      <c r="D123" s="188" t="s">
        <v>710</v>
      </c>
      <c r="E123" s="200" t="s">
        <v>556</v>
      </c>
    </row>
    <row r="124" spans="1:5" ht="24.75" x14ac:dyDescent="0.2">
      <c r="A124" s="164">
        <f t="shared" si="1"/>
        <v>121</v>
      </c>
      <c r="B124" s="164">
        <v>3</v>
      </c>
      <c r="C124" s="186" t="s">
        <v>557</v>
      </c>
      <c r="D124" s="188" t="s">
        <v>711</v>
      </c>
      <c r="E124" s="200" t="s">
        <v>558</v>
      </c>
    </row>
    <row r="125" spans="1:5" ht="49.5" x14ac:dyDescent="0.2">
      <c r="A125" s="164">
        <f t="shared" si="1"/>
        <v>122</v>
      </c>
      <c r="B125" s="164">
        <v>3</v>
      </c>
      <c r="C125" s="186" t="s">
        <v>559</v>
      </c>
      <c r="D125" s="188" t="s">
        <v>712</v>
      </c>
      <c r="E125" s="200" t="s">
        <v>560</v>
      </c>
    </row>
    <row r="126" spans="1:5" ht="24.75" x14ac:dyDescent="0.2">
      <c r="A126" s="164">
        <f t="shared" si="1"/>
        <v>123</v>
      </c>
      <c r="B126" s="164">
        <v>3</v>
      </c>
      <c r="C126" s="186" t="s">
        <v>561</v>
      </c>
      <c r="D126" s="188" t="s">
        <v>713</v>
      </c>
      <c r="E126" s="200" t="s">
        <v>562</v>
      </c>
    </row>
    <row r="127" spans="1:5" ht="24.75" x14ac:dyDescent="0.2">
      <c r="A127" s="164">
        <f t="shared" si="1"/>
        <v>124</v>
      </c>
      <c r="B127" s="164">
        <v>3</v>
      </c>
      <c r="C127" s="186" t="s">
        <v>563</v>
      </c>
      <c r="D127" s="188" t="s">
        <v>714</v>
      </c>
      <c r="E127" s="200" t="s">
        <v>564</v>
      </c>
    </row>
    <row r="128" spans="1:5" ht="49.5" x14ac:dyDescent="0.2">
      <c r="A128" s="164">
        <f t="shared" si="1"/>
        <v>125</v>
      </c>
      <c r="B128" s="164">
        <v>3</v>
      </c>
      <c r="C128" s="186" t="s">
        <v>565</v>
      </c>
      <c r="D128" s="188" t="s">
        <v>715</v>
      </c>
      <c r="E128" s="200" t="s">
        <v>566</v>
      </c>
    </row>
    <row r="129" spans="1:5" ht="49.5" x14ac:dyDescent="0.2">
      <c r="A129" s="164">
        <f t="shared" si="1"/>
        <v>126</v>
      </c>
      <c r="B129" s="164">
        <v>3</v>
      </c>
      <c r="C129" s="186" t="s">
        <v>567</v>
      </c>
      <c r="D129" s="188" t="s">
        <v>716</v>
      </c>
      <c r="E129" s="200" t="s">
        <v>568</v>
      </c>
    </row>
    <row r="130" spans="1:5" ht="24.75" x14ac:dyDescent="0.2">
      <c r="A130" s="164">
        <f t="shared" si="1"/>
        <v>127</v>
      </c>
      <c r="B130" s="164">
        <v>3</v>
      </c>
      <c r="C130" s="186" t="s">
        <v>576</v>
      </c>
      <c r="D130" s="188" t="s">
        <v>717</v>
      </c>
      <c r="E130" s="200" t="s">
        <v>577</v>
      </c>
    </row>
    <row r="131" spans="1:5" ht="24.75" x14ac:dyDescent="0.2">
      <c r="A131" s="164">
        <f t="shared" si="1"/>
        <v>128</v>
      </c>
      <c r="B131" s="164">
        <v>3</v>
      </c>
      <c r="C131" s="246" t="s">
        <v>947</v>
      </c>
      <c r="D131" s="188" t="s">
        <v>718</v>
      </c>
      <c r="E131" s="252" t="s">
        <v>948</v>
      </c>
    </row>
    <row r="132" spans="1:5" ht="24.75" x14ac:dyDescent="0.2">
      <c r="A132" s="164">
        <f t="shared" ref="A132:A156" si="2">IF(ISNUMBER(A131),A131+1,1)</f>
        <v>129</v>
      </c>
      <c r="B132" s="164">
        <v>3</v>
      </c>
      <c r="C132" s="246" t="s">
        <v>612</v>
      </c>
      <c r="D132" s="188" t="s">
        <v>719</v>
      </c>
      <c r="E132" s="252" t="s">
        <v>949</v>
      </c>
    </row>
    <row r="133" spans="1:5" ht="24.75" x14ac:dyDescent="0.2">
      <c r="A133" s="164">
        <f t="shared" si="2"/>
        <v>130</v>
      </c>
      <c r="B133" s="164">
        <v>3</v>
      </c>
      <c r="C133" s="246" t="s">
        <v>950</v>
      </c>
      <c r="D133" s="188" t="s">
        <v>720</v>
      </c>
      <c r="E133" s="252" t="s">
        <v>951</v>
      </c>
    </row>
    <row r="134" spans="1:5" ht="24.75" x14ac:dyDescent="0.2">
      <c r="A134" s="164">
        <f t="shared" si="2"/>
        <v>131</v>
      </c>
      <c r="B134" s="164">
        <v>3</v>
      </c>
      <c r="C134" s="186" t="s">
        <v>613</v>
      </c>
      <c r="D134" s="188" t="s">
        <v>721</v>
      </c>
      <c r="E134" s="200" t="s">
        <v>614</v>
      </c>
    </row>
    <row r="135" spans="1:5" ht="49.5" x14ac:dyDescent="0.2">
      <c r="A135" s="164">
        <f t="shared" si="2"/>
        <v>132</v>
      </c>
      <c r="B135" s="164">
        <v>3</v>
      </c>
      <c r="C135" s="186" t="s">
        <v>615</v>
      </c>
      <c r="D135" s="188" t="s">
        <v>722</v>
      </c>
      <c r="E135" s="200" t="s">
        <v>616</v>
      </c>
    </row>
    <row r="136" spans="1:5" ht="24.75" x14ac:dyDescent="0.2">
      <c r="A136" s="164">
        <f t="shared" si="2"/>
        <v>133</v>
      </c>
      <c r="B136" s="164">
        <v>3</v>
      </c>
      <c r="C136" s="186" t="s">
        <v>617</v>
      </c>
      <c r="D136" s="188" t="s">
        <v>723</v>
      </c>
      <c r="E136" s="200" t="s">
        <v>618</v>
      </c>
    </row>
    <row r="137" spans="1:5" ht="24.75" x14ac:dyDescent="0.2">
      <c r="A137" s="164">
        <f t="shared" si="2"/>
        <v>134</v>
      </c>
      <c r="B137" s="164">
        <v>3</v>
      </c>
      <c r="C137" s="186" t="s">
        <v>619</v>
      </c>
      <c r="D137" s="188" t="s">
        <v>724</v>
      </c>
      <c r="E137" s="200" t="s">
        <v>620</v>
      </c>
    </row>
    <row r="138" spans="1:5" ht="24.75" x14ac:dyDescent="0.2">
      <c r="A138" s="164">
        <f t="shared" si="2"/>
        <v>135</v>
      </c>
      <c r="B138" s="164">
        <v>3</v>
      </c>
      <c r="C138" s="186" t="s">
        <v>621</v>
      </c>
      <c r="D138" s="188" t="s">
        <v>725</v>
      </c>
      <c r="E138" s="200" t="s">
        <v>622</v>
      </c>
    </row>
    <row r="139" spans="1:5" ht="24.75" x14ac:dyDescent="0.2">
      <c r="A139" s="164">
        <f t="shared" si="2"/>
        <v>136</v>
      </c>
      <c r="B139" s="164">
        <v>3</v>
      </c>
      <c r="C139" s="186" t="s">
        <v>623</v>
      </c>
      <c r="D139" s="188" t="s">
        <v>726</v>
      </c>
      <c r="E139" s="200" t="s">
        <v>624</v>
      </c>
    </row>
    <row r="140" spans="1:5" ht="24.75" x14ac:dyDescent="0.2">
      <c r="A140" s="164">
        <f t="shared" si="2"/>
        <v>137</v>
      </c>
      <c r="B140" s="164">
        <v>3</v>
      </c>
      <c r="C140" s="186" t="s">
        <v>625</v>
      </c>
      <c r="D140" s="188" t="s">
        <v>727</v>
      </c>
      <c r="E140" s="200" t="s">
        <v>626</v>
      </c>
    </row>
    <row r="141" spans="1:5" ht="24.75" x14ac:dyDescent="0.2">
      <c r="A141" s="164">
        <f t="shared" si="2"/>
        <v>138</v>
      </c>
      <c r="B141" s="164">
        <v>3</v>
      </c>
      <c r="C141" s="186" t="s">
        <v>627</v>
      </c>
      <c r="D141" s="188" t="s">
        <v>728</v>
      </c>
      <c r="E141" s="200" t="s">
        <v>628</v>
      </c>
    </row>
    <row r="142" spans="1:5" ht="24.75" x14ac:dyDescent="0.2">
      <c r="A142" s="164">
        <f t="shared" si="2"/>
        <v>139</v>
      </c>
      <c r="B142" s="164">
        <v>3</v>
      </c>
      <c r="C142" s="186" t="s">
        <v>629</v>
      </c>
      <c r="D142" s="188" t="s">
        <v>729</v>
      </c>
      <c r="E142" s="200" t="s">
        <v>630</v>
      </c>
    </row>
    <row r="143" spans="1:5" ht="24.75" x14ac:dyDescent="0.2">
      <c r="A143" s="164">
        <f t="shared" si="2"/>
        <v>140</v>
      </c>
      <c r="B143" s="164">
        <v>3</v>
      </c>
      <c r="C143" s="186" t="s">
        <v>631</v>
      </c>
      <c r="D143" s="188" t="s">
        <v>730</v>
      </c>
      <c r="E143" s="200" t="s">
        <v>632</v>
      </c>
    </row>
    <row r="144" spans="1:5" ht="24.75" x14ac:dyDescent="0.2">
      <c r="A144" s="164">
        <f t="shared" si="2"/>
        <v>141</v>
      </c>
      <c r="B144" s="164">
        <v>3</v>
      </c>
      <c r="C144" s="186" t="s">
        <v>633</v>
      </c>
      <c r="D144" s="188" t="s">
        <v>731</v>
      </c>
      <c r="E144" s="200" t="s">
        <v>634</v>
      </c>
    </row>
    <row r="145" spans="1:5" ht="24.75" x14ac:dyDescent="0.2">
      <c r="A145" s="164">
        <f t="shared" si="2"/>
        <v>142</v>
      </c>
      <c r="B145" s="164">
        <v>3</v>
      </c>
      <c r="C145" s="186" t="s">
        <v>635</v>
      </c>
      <c r="D145" s="188" t="s">
        <v>732</v>
      </c>
      <c r="E145" s="200" t="s">
        <v>636</v>
      </c>
    </row>
    <row r="146" spans="1:5" ht="24.75" x14ac:dyDescent="0.2">
      <c r="A146" s="164">
        <f t="shared" si="2"/>
        <v>143</v>
      </c>
      <c r="B146" s="164">
        <v>3</v>
      </c>
      <c r="C146" s="186" t="s">
        <v>637</v>
      </c>
      <c r="D146" s="188" t="s">
        <v>733</v>
      </c>
      <c r="E146" s="200" t="s">
        <v>638</v>
      </c>
    </row>
    <row r="147" spans="1:5" ht="24.75" x14ac:dyDescent="0.2">
      <c r="A147" s="164">
        <f t="shared" si="2"/>
        <v>144</v>
      </c>
      <c r="B147" s="164">
        <v>3</v>
      </c>
      <c r="C147" s="186" t="s">
        <v>639</v>
      </c>
      <c r="D147" s="188" t="s">
        <v>734</v>
      </c>
      <c r="E147" s="200" t="s">
        <v>640</v>
      </c>
    </row>
    <row r="148" spans="1:5" ht="24.75" x14ac:dyDescent="0.2">
      <c r="A148" s="164">
        <f t="shared" si="2"/>
        <v>145</v>
      </c>
      <c r="B148" s="164">
        <v>3</v>
      </c>
      <c r="C148" s="188" t="s">
        <v>754</v>
      </c>
      <c r="D148" s="188" t="s">
        <v>735</v>
      </c>
      <c r="E148" s="203" t="s">
        <v>753</v>
      </c>
    </row>
    <row r="149" spans="1:5" ht="24.75" x14ac:dyDescent="0.2">
      <c r="A149" s="164">
        <f t="shared" si="2"/>
        <v>146</v>
      </c>
      <c r="B149" s="164">
        <v>3</v>
      </c>
      <c r="C149" s="186" t="s">
        <v>661</v>
      </c>
      <c r="D149" s="188" t="s">
        <v>736</v>
      </c>
      <c r="E149" s="200" t="s">
        <v>662</v>
      </c>
    </row>
    <row r="150" spans="1:5" ht="24.75" x14ac:dyDescent="0.2">
      <c r="A150" s="164">
        <f t="shared" si="2"/>
        <v>147</v>
      </c>
      <c r="B150" s="164">
        <v>3</v>
      </c>
      <c r="C150" s="186" t="s">
        <v>663</v>
      </c>
      <c r="D150" s="188" t="s">
        <v>737</v>
      </c>
      <c r="E150" s="200" t="s">
        <v>664</v>
      </c>
    </row>
    <row r="151" spans="1:5" ht="24.75" x14ac:dyDescent="0.2">
      <c r="A151" s="164">
        <f t="shared" si="2"/>
        <v>148</v>
      </c>
      <c r="B151" s="164">
        <v>3</v>
      </c>
      <c r="C151" s="186" t="s">
        <v>665</v>
      </c>
      <c r="D151" s="188" t="s">
        <v>738</v>
      </c>
      <c r="E151" s="200" t="s">
        <v>666</v>
      </c>
    </row>
    <row r="152" spans="1:5" ht="24.75" x14ac:dyDescent="0.2">
      <c r="A152" s="164">
        <f t="shared" si="2"/>
        <v>149</v>
      </c>
      <c r="B152" s="164">
        <v>3</v>
      </c>
      <c r="C152" s="186" t="s">
        <v>667</v>
      </c>
      <c r="D152" s="188" t="s">
        <v>739</v>
      </c>
      <c r="E152" s="200" t="s">
        <v>668</v>
      </c>
    </row>
    <row r="153" spans="1:5" ht="74.25" x14ac:dyDescent="0.2">
      <c r="A153" s="164">
        <f t="shared" si="2"/>
        <v>150</v>
      </c>
      <c r="B153" s="164">
        <v>3</v>
      </c>
      <c r="C153" s="186" t="s">
        <v>669</v>
      </c>
      <c r="D153" s="188" t="s">
        <v>740</v>
      </c>
      <c r="E153" s="200" t="s">
        <v>670</v>
      </c>
    </row>
    <row r="154" spans="1:5" ht="74.25" x14ac:dyDescent="0.2">
      <c r="A154" s="164">
        <f t="shared" si="2"/>
        <v>151</v>
      </c>
      <c r="B154" s="164">
        <v>3</v>
      </c>
      <c r="C154" s="186" t="s">
        <v>671</v>
      </c>
      <c r="D154" s="188" t="s">
        <v>755</v>
      </c>
      <c r="E154" s="200" t="s">
        <v>672</v>
      </c>
    </row>
    <row r="155" spans="1:5" ht="74.25" x14ac:dyDescent="0.2">
      <c r="A155" s="164">
        <f t="shared" si="2"/>
        <v>152</v>
      </c>
      <c r="B155" s="164">
        <v>3</v>
      </c>
      <c r="C155" s="186" t="s">
        <v>673</v>
      </c>
      <c r="D155" s="188" t="s">
        <v>952</v>
      </c>
      <c r="E155" s="200" t="s">
        <v>674</v>
      </c>
    </row>
    <row r="156" spans="1:5" ht="99" x14ac:dyDescent="0.2">
      <c r="A156" s="164">
        <f t="shared" si="2"/>
        <v>153</v>
      </c>
      <c r="B156" s="164">
        <v>3</v>
      </c>
      <c r="C156" s="186" t="s">
        <v>675</v>
      </c>
      <c r="D156" s="188" t="s">
        <v>953</v>
      </c>
      <c r="E156" s="200" t="s">
        <v>676</v>
      </c>
    </row>
  </sheetData>
  <sortState ref="A4:F153">
    <sortCondition ref="B4:B153"/>
    <sortCondition ref="D4:D153"/>
  </sortState>
  <mergeCells count="1">
    <mergeCell ref="A1:E1"/>
  </mergeCells>
  <dataValidations disablePrompts="1" count="1">
    <dataValidation type="custom" allowBlank="1" showInputMessage="1" showErrorMessage="1" errorTitle="خلية محمية" error="يتم تعبئة الخلية آليا بناء على رمز .الوثيقة_x000a__x000a_لا يُسمح بالإدخال إلا إذا كان نوع طلب التغيير هو_x000a_ &quot;1. إنشاء وثيقة جديدة&quot;" sqref="C19">
      <formula1>$D19="1. إنشاء وثيقة جديدة"</formula1>
    </dataValidation>
  </dataValidations>
  <hyperlinks>
    <hyperlink ref="E4" r:id="rId1"/>
    <hyperlink ref="E5" r:id="rId2"/>
    <hyperlink ref="E6" r:id="rId3"/>
    <hyperlink ref="E7" r:id="rId4"/>
    <hyperlink ref="E8" r:id="rId5"/>
    <hyperlink ref="E9" r:id="rId6"/>
    <hyperlink ref="E10" r:id="rId7"/>
    <hyperlink ref="E11" r:id="rId8"/>
    <hyperlink ref="E12" r:id="rId9"/>
    <hyperlink ref="E13" r:id="rId10"/>
    <hyperlink ref="E14" r:id="rId11"/>
    <hyperlink ref="E15" r:id="rId12"/>
    <hyperlink ref="E16" r:id="rId13"/>
    <hyperlink ref="E17" r:id="rId14"/>
    <hyperlink ref="E18" r:id="rId15"/>
    <hyperlink ref="E19" r:id="rId16"/>
    <hyperlink ref="E20" r:id="rId17"/>
    <hyperlink ref="E21" r:id="rId18"/>
    <hyperlink ref="E22" r:id="rId19"/>
    <hyperlink ref="E23" r:id="rId20"/>
    <hyperlink ref="E24" r:id="rId21"/>
    <hyperlink ref="E25" r:id="rId22"/>
    <hyperlink ref="E109" r:id="rId23"/>
    <hyperlink ref="E110" r:id="rId24"/>
    <hyperlink ref="E111" r:id="rId25"/>
    <hyperlink ref="E112" r:id="rId26"/>
    <hyperlink ref="E113" r:id="rId27"/>
    <hyperlink ref="E114" r:id="rId28"/>
    <hyperlink ref="E115" r:id="rId29"/>
    <hyperlink ref="E116" r:id="rId30"/>
    <hyperlink ref="E117" r:id="rId31"/>
    <hyperlink ref="E118" r:id="rId32"/>
    <hyperlink ref="E119" r:id="rId33"/>
    <hyperlink ref="E120" r:id="rId34"/>
    <hyperlink ref="E121" r:id="rId35"/>
    <hyperlink ref="E122" r:id="rId36"/>
    <hyperlink ref="E123" r:id="rId37"/>
    <hyperlink ref="E124" r:id="rId38"/>
    <hyperlink ref="E125" r:id="rId39"/>
    <hyperlink ref="E126" r:id="rId40"/>
    <hyperlink ref="E127" r:id="rId41"/>
    <hyperlink ref="E128" r:id="rId42"/>
    <hyperlink ref="E129" r:id="rId43"/>
    <hyperlink ref="E31" r:id="rId44"/>
    <hyperlink ref="E28" r:id="rId45"/>
    <hyperlink ref="E29" r:id="rId46"/>
    <hyperlink ref="E30" r:id="rId47"/>
    <hyperlink ref="E33" r:id="rId48"/>
    <hyperlink ref="E35" r:id="rId49"/>
    <hyperlink ref="E39" r:id="rId50"/>
    <hyperlink ref="E130" r:id="rId51"/>
    <hyperlink ref="E41" r:id="rId52"/>
    <hyperlink ref="E42" r:id="rId53"/>
    <hyperlink ref="E43" r:id="rId54"/>
    <hyperlink ref="E44" r:id="rId55"/>
    <hyperlink ref="E45" r:id="rId56"/>
    <hyperlink ref="E46" r:id="rId57"/>
    <hyperlink ref="E47" r:id="rId58"/>
    <hyperlink ref="E49" r:id="rId59"/>
    <hyperlink ref="E50" r:id="rId60"/>
    <hyperlink ref="E51" r:id="rId61"/>
    <hyperlink ref="E52" r:id="rId62"/>
    <hyperlink ref="E53" r:id="rId63"/>
    <hyperlink ref="E55" r:id="rId64"/>
    <hyperlink ref="E56" r:id="rId65"/>
    <hyperlink ref="E57" r:id="rId66"/>
    <hyperlink ref="E58" r:id="rId67"/>
    <hyperlink ref="E59" r:id="rId68"/>
    <hyperlink ref="E60" r:id="rId69"/>
    <hyperlink ref="E61" r:id="rId70"/>
    <hyperlink ref="E62" r:id="rId71"/>
    <hyperlink ref="E63" r:id="rId72"/>
    <hyperlink ref="E64" r:id="rId73"/>
    <hyperlink ref="E71" r:id="rId74"/>
    <hyperlink ref="E72" r:id="rId75"/>
    <hyperlink ref="E73" r:id="rId76"/>
    <hyperlink ref="E75" r:id="rId77"/>
    <hyperlink ref="E76" r:id="rId78"/>
    <hyperlink ref="E77" r:id="rId79"/>
    <hyperlink ref="E78" r:id="rId80"/>
    <hyperlink ref="E79" r:id="rId81"/>
    <hyperlink ref="E80" r:id="rId82"/>
    <hyperlink ref="E87" r:id="rId83"/>
    <hyperlink ref="E134" r:id="rId84"/>
    <hyperlink ref="E135" r:id="rId85"/>
    <hyperlink ref="E136" r:id="rId86"/>
    <hyperlink ref="E137" r:id="rId87"/>
    <hyperlink ref="E138" r:id="rId88"/>
    <hyperlink ref="E139" r:id="rId89"/>
    <hyperlink ref="E140" r:id="rId90"/>
    <hyperlink ref="E141" r:id="rId91"/>
    <hyperlink ref="E142" r:id="rId92"/>
    <hyperlink ref="E143" r:id="rId93"/>
    <hyperlink ref="E144" r:id="rId94"/>
    <hyperlink ref="E145" r:id="rId95"/>
    <hyperlink ref="E146" r:id="rId96"/>
    <hyperlink ref="E147" r:id="rId97"/>
    <hyperlink ref="E88" r:id="rId98"/>
    <hyperlink ref="E89" r:id="rId99"/>
    <hyperlink ref="E90" r:id="rId100"/>
    <hyperlink ref="E91" r:id="rId101"/>
    <hyperlink ref="E92" r:id="rId102"/>
    <hyperlink ref="E93" r:id="rId103"/>
    <hyperlink ref="E94" r:id="rId104"/>
    <hyperlink ref="E95" r:id="rId105"/>
    <hyperlink ref="E96" r:id="rId106"/>
    <hyperlink ref="E97" r:id="rId107"/>
    <hyperlink ref="E98" r:id="rId108"/>
    <hyperlink ref="E99" r:id="rId109"/>
    <hyperlink ref="E100" r:id="rId110"/>
    <hyperlink ref="E101" r:id="rId111"/>
    <hyperlink ref="E102" r:id="rId112"/>
    <hyperlink ref="E103" r:id="rId113"/>
    <hyperlink ref="E104" r:id="rId114"/>
    <hyperlink ref="E105" r:id="rId115"/>
    <hyperlink ref="E107" r:id="rId116"/>
    <hyperlink ref="E108" r:id="rId117"/>
    <hyperlink ref="E149" r:id="rId118"/>
    <hyperlink ref="E150" r:id="rId119"/>
    <hyperlink ref="E151" r:id="rId120"/>
    <hyperlink ref="E152" r:id="rId121"/>
    <hyperlink ref="E153" r:id="rId122"/>
    <hyperlink ref="E154" r:id="rId123"/>
    <hyperlink ref="E155" r:id="rId124"/>
    <hyperlink ref="E156" r:id="rId125"/>
    <hyperlink ref="E32" r:id="rId126"/>
    <hyperlink ref="E34" r:id="rId127"/>
    <hyperlink ref="E36" r:id="rId128"/>
    <hyperlink ref="E37" r:id="rId129"/>
    <hyperlink ref="E54" r:id="rId130"/>
    <hyperlink ref="E81" r:id="rId131"/>
    <hyperlink ref="E82" r:id="rId132"/>
    <hyperlink ref="E40" r:id="rId133"/>
    <hyperlink ref="E48" r:id="rId134"/>
    <hyperlink ref="E38" r:id="rId135"/>
    <hyperlink ref="E148" r:id="rId136"/>
    <hyperlink ref="E26" r:id="rId137"/>
    <hyperlink ref="E106" r:id="rId138"/>
    <hyperlink ref="E65" r:id="rId139"/>
    <hyperlink ref="E67" r:id="rId140"/>
    <hyperlink ref="E68" r:id="rId141"/>
    <hyperlink ref="E69" r:id="rId142"/>
    <hyperlink ref="E70" r:id="rId143"/>
    <hyperlink ref="E66" r:id="rId144"/>
    <hyperlink ref="E74" r:id="rId145"/>
    <hyperlink ref="E131" r:id="rId146"/>
    <hyperlink ref="E132" r:id="rId147"/>
    <hyperlink ref="E133" r:id="rId148"/>
  </hyperlinks>
  <printOptions horizontalCentered="1"/>
  <pageMargins left="0.70866141732283472" right="0.70866141732283472" top="0.94488188976377963" bottom="0.74803149606299213" header="0.70866141732283472" footer="0.31496062992125984"/>
  <pageSetup paperSize="8" fitToHeight="0" orientation="landscape" r:id="rId149"/>
  <headerFooter>
    <oddHeader xml:space="preserve">&amp;C&amp;12صفحة &amp;P من &amp;N </oddHeader>
    <oddFooter>&amp;L&amp;8&amp;Z&amp;F&gt;&amp;A (Printed: &amp;D &amp;T)</oddFooter>
  </headerFooter>
  <drawing r:id="rId15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rightToLeft="1" zoomScaleNormal="100" workbookViewId="0">
      <selection sqref="A1:E1"/>
    </sheetView>
  </sheetViews>
  <sheetFormatPr defaultRowHeight="12.75" x14ac:dyDescent="0.2"/>
  <cols>
    <col min="1" max="1" width="18.28515625" style="1" customWidth="1"/>
    <col min="2" max="2" width="33" style="2" customWidth="1"/>
    <col min="3" max="3" width="41.85546875" style="2" customWidth="1"/>
    <col min="4" max="4" width="40" style="15" customWidth="1"/>
    <col min="5" max="5" width="14.28515625" style="2" bestFit="1" customWidth="1"/>
    <col min="6" max="6" width="31" style="2" customWidth="1"/>
    <col min="7" max="7" width="8.5703125" style="2" customWidth="1"/>
    <col min="8" max="8" width="14.140625" style="2" customWidth="1"/>
    <col min="9" max="9" width="15.85546875" style="1" customWidth="1"/>
    <col min="10" max="10" width="18.5703125" style="1" bestFit="1" customWidth="1"/>
    <col min="11" max="11" width="6.5703125" style="1" customWidth="1"/>
    <col min="12" max="12" width="14" style="1" customWidth="1"/>
    <col min="13" max="13" width="8.85546875" style="1" bestFit="1" customWidth="1"/>
    <col min="14" max="14" width="8.140625" style="1" customWidth="1"/>
    <col min="15" max="15" width="14.140625" style="1" customWidth="1"/>
    <col min="16" max="16" width="13.42578125" style="1" customWidth="1"/>
    <col min="17" max="16384" width="9.140625" style="1"/>
  </cols>
  <sheetData>
    <row r="1" spans="1:16" ht="21" customHeight="1" x14ac:dyDescent="0.2">
      <c r="A1" s="21" t="s">
        <v>1</v>
      </c>
      <c r="B1" s="26"/>
      <c r="C1" s="268" t="s">
        <v>244</v>
      </c>
      <c r="D1" s="268"/>
      <c r="E1" s="26"/>
      <c r="F1" s="26"/>
      <c r="G1" s="22"/>
      <c r="H1" s="22"/>
      <c r="I1" s="22"/>
      <c r="J1" s="22"/>
      <c r="K1" s="22"/>
      <c r="L1" s="22"/>
      <c r="M1" s="22"/>
      <c r="N1" s="22"/>
      <c r="O1" s="22"/>
      <c r="P1" s="22"/>
    </row>
    <row r="2" spans="1:16" ht="21" customHeight="1" x14ac:dyDescent="0.2">
      <c r="A2" s="13" t="s">
        <v>2</v>
      </c>
      <c r="B2" s="20" t="s">
        <v>200</v>
      </c>
      <c r="C2" s="268"/>
      <c r="D2" s="268"/>
      <c r="E2" s="14"/>
      <c r="G2" s="22"/>
      <c r="H2" s="22"/>
      <c r="I2" s="22"/>
      <c r="J2" s="22"/>
      <c r="K2" s="22"/>
      <c r="L2" s="22"/>
      <c r="M2" s="22"/>
      <c r="N2" s="22"/>
      <c r="O2" s="22"/>
      <c r="P2" s="22"/>
    </row>
    <row r="3" spans="1:16" ht="21" customHeight="1" x14ac:dyDescent="0.2">
      <c r="A3" s="13" t="s">
        <v>3</v>
      </c>
      <c r="B3" s="13" t="s">
        <v>199</v>
      </c>
      <c r="C3" s="268"/>
      <c r="D3" s="268"/>
      <c r="E3" s="14"/>
      <c r="G3" s="22"/>
      <c r="H3" s="22"/>
      <c r="I3" s="22"/>
      <c r="J3" s="22"/>
      <c r="K3" s="22"/>
      <c r="L3" s="22"/>
      <c r="M3" s="22"/>
      <c r="N3" s="22"/>
      <c r="O3" s="22"/>
      <c r="P3" s="22"/>
    </row>
    <row r="4" spans="1:16" ht="21" customHeight="1" x14ac:dyDescent="0.2">
      <c r="A4" s="13" t="s">
        <v>4</v>
      </c>
      <c r="B4" s="17">
        <v>107</v>
      </c>
      <c r="C4" s="21" t="s">
        <v>0</v>
      </c>
      <c r="D4" s="65">
        <v>44243</v>
      </c>
      <c r="E4" s="1"/>
      <c r="G4" s="22"/>
      <c r="H4" s="22"/>
    </row>
    <row r="5" spans="1:16" ht="13.5" customHeight="1" x14ac:dyDescent="0.2">
      <c r="A5" s="18"/>
      <c r="B5" s="16"/>
      <c r="D5" s="2"/>
    </row>
    <row r="6" spans="1:16" s="30" customFormat="1" ht="21" customHeight="1" x14ac:dyDescent="0.2">
      <c r="A6" s="31" t="s">
        <v>225</v>
      </c>
      <c r="B6" s="29"/>
      <c r="C6" s="31" t="s">
        <v>217</v>
      </c>
      <c r="D6" s="29"/>
    </row>
    <row r="7" spans="1:16" s="30" customFormat="1" x14ac:dyDescent="0.2"/>
    <row r="8" spans="1:16" s="30" customFormat="1" ht="23.1" customHeight="1" x14ac:dyDescent="0.2">
      <c r="A8" s="32" t="s">
        <v>32</v>
      </c>
      <c r="B8" s="32" t="s">
        <v>33</v>
      </c>
      <c r="C8" s="32" t="s">
        <v>34</v>
      </c>
      <c r="D8" s="32" t="s">
        <v>218</v>
      </c>
    </row>
    <row r="9" spans="1:16" s="30" customFormat="1" ht="23.1" customHeight="1" x14ac:dyDescent="0.2">
      <c r="A9" s="33">
        <v>1</v>
      </c>
      <c r="B9" s="34"/>
      <c r="C9" s="35"/>
      <c r="D9" s="35"/>
    </row>
    <row r="10" spans="1:16" s="30" customFormat="1" ht="23.1" customHeight="1" x14ac:dyDescent="0.2">
      <c r="A10" s="33">
        <v>2</v>
      </c>
      <c r="B10" s="34"/>
      <c r="C10" s="35"/>
      <c r="D10" s="35"/>
    </row>
    <row r="11" spans="1:16" s="30" customFormat="1" ht="23.1" customHeight="1" x14ac:dyDescent="0.2">
      <c r="A11" s="33">
        <v>3</v>
      </c>
      <c r="B11" s="34"/>
      <c r="C11" s="35"/>
      <c r="D11" s="35"/>
    </row>
    <row r="12" spans="1:16" s="30" customFormat="1" ht="23.1" customHeight="1" x14ac:dyDescent="0.2">
      <c r="A12" s="33">
        <v>4</v>
      </c>
      <c r="B12" s="34"/>
      <c r="C12" s="35"/>
      <c r="D12" s="35"/>
    </row>
    <row r="13" spans="1:16" s="30" customFormat="1" ht="23.1" customHeight="1" x14ac:dyDescent="0.2">
      <c r="A13" s="33">
        <v>5</v>
      </c>
      <c r="B13" s="34"/>
      <c r="C13" s="35"/>
      <c r="D13" s="35"/>
    </row>
    <row r="14" spans="1:16" s="30" customFormat="1" ht="23.1" customHeight="1" x14ac:dyDescent="0.2">
      <c r="A14" s="33">
        <v>6</v>
      </c>
      <c r="B14" s="34"/>
      <c r="C14" s="35"/>
      <c r="D14" s="35"/>
    </row>
    <row r="15" spans="1:16" s="30" customFormat="1" ht="23.1" customHeight="1" x14ac:dyDescent="0.2">
      <c r="A15" s="33">
        <v>7</v>
      </c>
      <c r="B15" s="34"/>
      <c r="C15" s="35"/>
      <c r="D15" s="35"/>
    </row>
    <row r="16" spans="1:16" s="30" customFormat="1" ht="23.1" customHeight="1" x14ac:dyDescent="0.2">
      <c r="A16" s="33">
        <v>8</v>
      </c>
      <c r="B16" s="34"/>
      <c r="C16" s="35"/>
      <c r="D16" s="35"/>
    </row>
    <row r="17" spans="1:4" s="30" customFormat="1" ht="23.1" customHeight="1" x14ac:dyDescent="0.2">
      <c r="A17" s="33">
        <v>9</v>
      </c>
      <c r="B17" s="34"/>
      <c r="C17" s="35"/>
      <c r="D17" s="35"/>
    </row>
    <row r="18" spans="1:4" s="30" customFormat="1" ht="23.1" customHeight="1" x14ac:dyDescent="0.2">
      <c r="A18" s="33">
        <v>10</v>
      </c>
      <c r="B18" s="34"/>
      <c r="C18" s="35"/>
      <c r="D18" s="35"/>
    </row>
    <row r="19" spans="1:4" s="30" customFormat="1" ht="23.1" customHeight="1" x14ac:dyDescent="0.2">
      <c r="A19" s="33">
        <v>11</v>
      </c>
      <c r="B19" s="34"/>
      <c r="C19" s="35"/>
      <c r="D19" s="35"/>
    </row>
    <row r="20" spans="1:4" s="30" customFormat="1" ht="23.1" customHeight="1" x14ac:dyDescent="0.2">
      <c r="A20" s="33">
        <v>12</v>
      </c>
      <c r="B20" s="34"/>
      <c r="C20" s="35"/>
      <c r="D20" s="35"/>
    </row>
    <row r="21" spans="1:4" s="30" customFormat="1" ht="23.1" customHeight="1" x14ac:dyDescent="0.2">
      <c r="A21" s="33">
        <v>13</v>
      </c>
      <c r="B21" s="34"/>
      <c r="C21" s="35"/>
      <c r="D21" s="35"/>
    </row>
    <row r="22" spans="1:4" s="30" customFormat="1" ht="23.1" customHeight="1" x14ac:dyDescent="0.2">
      <c r="A22" s="33">
        <v>14</v>
      </c>
      <c r="B22" s="34"/>
      <c r="C22" s="35"/>
      <c r="D22" s="35"/>
    </row>
    <row r="23" spans="1:4" s="30" customFormat="1" ht="23.1" customHeight="1" x14ac:dyDescent="0.2">
      <c r="A23" s="33">
        <v>15</v>
      </c>
      <c r="B23" s="34"/>
      <c r="C23" s="35"/>
      <c r="D23" s="35"/>
    </row>
    <row r="24" spans="1:4" s="30" customFormat="1" ht="23.1" customHeight="1" x14ac:dyDescent="0.2">
      <c r="A24" s="33">
        <v>16</v>
      </c>
      <c r="B24" s="34"/>
      <c r="C24" s="35"/>
      <c r="D24" s="35"/>
    </row>
    <row r="25" spans="1:4" s="30" customFormat="1" ht="23.1" customHeight="1" x14ac:dyDescent="0.2">
      <c r="A25" s="33">
        <v>17</v>
      </c>
      <c r="B25" s="34"/>
      <c r="C25" s="35"/>
      <c r="D25" s="35"/>
    </row>
    <row r="26" spans="1:4" s="30" customFormat="1" ht="23.1" customHeight="1" x14ac:dyDescent="0.2">
      <c r="A26" s="33">
        <v>18</v>
      </c>
      <c r="B26" s="34"/>
      <c r="C26" s="35"/>
      <c r="D26" s="35"/>
    </row>
    <row r="27" spans="1:4" s="30" customFormat="1" ht="23.1" customHeight="1" x14ac:dyDescent="0.2">
      <c r="A27" s="33">
        <v>19</v>
      </c>
      <c r="B27" s="34"/>
      <c r="C27" s="35"/>
      <c r="D27" s="35"/>
    </row>
    <row r="28" spans="1:4" s="30" customFormat="1" ht="23.1" customHeight="1" x14ac:dyDescent="0.2">
      <c r="A28" s="33">
        <v>20</v>
      </c>
      <c r="B28" s="34"/>
      <c r="C28" s="35"/>
      <c r="D28" s="35"/>
    </row>
    <row r="29" spans="1:4" s="30" customFormat="1" ht="23.1" customHeight="1" x14ac:dyDescent="0.2">
      <c r="A29" s="33">
        <v>21</v>
      </c>
      <c r="B29" s="34"/>
      <c r="C29" s="35"/>
      <c r="D29" s="35"/>
    </row>
    <row r="30" spans="1:4" s="30" customFormat="1" ht="23.1" customHeight="1" x14ac:dyDescent="0.2">
      <c r="A30" s="33">
        <v>22</v>
      </c>
      <c r="B30" s="34"/>
      <c r="C30" s="35"/>
      <c r="D30" s="35"/>
    </row>
    <row r="31" spans="1:4" s="30" customFormat="1" ht="23.1" customHeight="1" x14ac:dyDescent="0.2">
      <c r="A31" s="33">
        <v>23</v>
      </c>
      <c r="B31" s="34"/>
      <c r="C31" s="35"/>
      <c r="D31" s="35"/>
    </row>
    <row r="32" spans="1:4" s="30" customFormat="1" ht="23.1" customHeight="1" x14ac:dyDescent="0.2">
      <c r="A32" s="33">
        <v>24</v>
      </c>
      <c r="B32" s="34"/>
      <c r="C32" s="35"/>
      <c r="D32" s="35"/>
    </row>
    <row r="33" spans="1:4" s="30" customFormat="1" ht="23.1" customHeight="1" x14ac:dyDescent="0.2">
      <c r="A33" s="33">
        <v>25</v>
      </c>
      <c r="B33" s="34"/>
      <c r="C33" s="35"/>
      <c r="D33" s="35"/>
    </row>
    <row r="34" spans="1:4" s="30" customFormat="1" x14ac:dyDescent="0.2"/>
    <row r="35" spans="1:4" s="37" customFormat="1" ht="30" customHeight="1" x14ac:dyDescent="0.2">
      <c r="A35" s="36" t="s">
        <v>219</v>
      </c>
    </row>
    <row r="36" spans="1:4" s="39" customFormat="1" ht="30" customHeight="1" x14ac:dyDescent="0.2">
      <c r="A36" s="267" t="s">
        <v>220</v>
      </c>
      <c r="B36" s="267"/>
      <c r="C36" s="40"/>
      <c r="D36" s="38"/>
    </row>
    <row r="37" spans="1:4" s="39" customFormat="1" ht="30" customHeight="1" x14ac:dyDescent="0.2">
      <c r="A37" s="267" t="s">
        <v>221</v>
      </c>
      <c r="B37" s="267"/>
      <c r="C37" s="41"/>
      <c r="D37" s="38"/>
    </row>
    <row r="38" spans="1:4" s="39" customFormat="1" ht="30" customHeight="1" x14ac:dyDescent="0.2">
      <c r="A38" s="267" t="s">
        <v>222</v>
      </c>
      <c r="B38" s="267"/>
      <c r="C38" s="40"/>
      <c r="D38" s="38"/>
    </row>
    <row r="39" spans="1:4" s="39" customFormat="1" ht="30" customHeight="1" x14ac:dyDescent="0.2">
      <c r="A39" s="267" t="s">
        <v>223</v>
      </c>
      <c r="B39" s="267"/>
      <c r="C39" s="40"/>
      <c r="D39" s="38"/>
    </row>
    <row r="40" spans="1:4" s="39" customFormat="1" ht="30" customHeight="1" x14ac:dyDescent="0.2">
      <c r="A40" s="267" t="s">
        <v>224</v>
      </c>
      <c r="B40" s="267"/>
      <c r="C40" s="40"/>
      <c r="D40" s="38"/>
    </row>
  </sheetData>
  <sheetProtection formatCells="0" formatColumns="0" formatRows="0" insertColumns="0" insertRows="0" insertHyperlinks="0" deleteColumns="0" deleteRows="0" sort="0" autoFilter="0" pivotTables="0"/>
  <mergeCells count="6">
    <mergeCell ref="A39:B39"/>
    <mergeCell ref="A40:B40"/>
    <mergeCell ref="C1:D3"/>
    <mergeCell ref="A36:B36"/>
    <mergeCell ref="A37:B37"/>
    <mergeCell ref="A38:B38"/>
  </mergeCells>
  <printOptions horizontalCentered="1"/>
  <pageMargins left="0.39370078740157483" right="0.39370078740157483" top="0.78740157480314965" bottom="0.78740157480314965" header="0.51181102362204722" footer="0.51181102362204722"/>
  <pageSetup paperSize="9" fitToHeight="0" orientation="landscape" r:id="rId1"/>
  <headerFooter alignWithMargins="0">
    <oddHeader xml:space="preserve">&amp;C&amp;"Simplified Arabic,Regular"&amp;12صفحة &amp;P من &amp;N </oddHeader>
    <oddFooter>&amp;L&amp;"Times New Roman,Regular"&amp;8&amp;Z&amp;F&gt;&amp;A (Printed: &amp;D &amp;T)&amp;R&amp;"Simplified Arabic,Regular"آيزو 9001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rightToLeft="1" zoomScaleNormal="100" workbookViewId="0">
      <selection sqref="A1:E1"/>
    </sheetView>
  </sheetViews>
  <sheetFormatPr defaultRowHeight="12.75" x14ac:dyDescent="0.2"/>
  <cols>
    <col min="1" max="1" width="9" style="1" customWidth="1"/>
    <col min="2" max="2" width="9.5703125" style="1" bestFit="1" customWidth="1"/>
    <col min="3" max="4" width="29" style="1" customWidth="1"/>
    <col min="5" max="5" width="16.140625" style="2" bestFit="1" customWidth="1"/>
    <col min="6" max="6" width="16.5703125" style="2" customWidth="1"/>
    <col min="7" max="7" width="19.7109375" style="2" bestFit="1" customWidth="1"/>
    <col min="8" max="8" width="15.140625" style="15" customWidth="1"/>
    <col min="9" max="12" width="15.140625" style="2" customWidth="1"/>
    <col min="13" max="13" width="15.140625" style="1" customWidth="1"/>
    <col min="14" max="14" width="8.85546875" style="1" bestFit="1" customWidth="1"/>
    <col min="15" max="15" width="8.140625" style="1" customWidth="1"/>
    <col min="16" max="16" width="14.140625" style="1" customWidth="1"/>
    <col min="17" max="17" width="13.42578125" style="1" customWidth="1"/>
    <col min="18" max="16384" width="9.140625" style="1"/>
  </cols>
  <sheetData>
    <row r="1" spans="1:17" ht="21" customHeight="1" x14ac:dyDescent="0.2">
      <c r="A1" s="21" t="s">
        <v>1</v>
      </c>
      <c r="B1" s="21"/>
      <c r="C1" s="26"/>
      <c r="D1" s="2"/>
      <c r="E1" s="26"/>
      <c r="F1" s="109"/>
      <c r="G1" s="26"/>
      <c r="I1" s="269" t="s">
        <v>245</v>
      </c>
      <c r="J1" s="269"/>
      <c r="K1" s="269"/>
      <c r="L1" s="269"/>
      <c r="M1" s="22"/>
      <c r="N1" s="22"/>
      <c r="O1" s="22"/>
      <c r="P1" s="22"/>
      <c r="Q1" s="22"/>
    </row>
    <row r="2" spans="1:17" ht="21" customHeight="1" x14ac:dyDescent="0.2">
      <c r="A2" s="13" t="s">
        <v>2</v>
      </c>
      <c r="B2" s="13"/>
      <c r="C2" s="20" t="s">
        <v>198</v>
      </c>
      <c r="D2" s="22"/>
      <c r="E2" s="14"/>
      <c r="H2" s="22"/>
      <c r="I2" s="269"/>
      <c r="J2" s="269"/>
      <c r="K2" s="269"/>
      <c r="L2" s="269"/>
      <c r="M2" s="22"/>
      <c r="N2" s="22"/>
      <c r="O2" s="22"/>
      <c r="P2" s="22"/>
      <c r="Q2" s="22"/>
    </row>
    <row r="3" spans="1:17" ht="21" customHeight="1" x14ac:dyDescent="0.2">
      <c r="A3" s="13" t="s">
        <v>3</v>
      </c>
      <c r="B3" s="13"/>
      <c r="C3" s="13" t="s">
        <v>197</v>
      </c>
      <c r="D3" s="22"/>
      <c r="E3" s="14"/>
      <c r="H3" s="22"/>
      <c r="I3" s="269"/>
      <c r="J3" s="269"/>
      <c r="K3" s="269"/>
      <c r="L3" s="269"/>
      <c r="M3" s="22"/>
      <c r="N3" s="22"/>
      <c r="O3" s="22"/>
      <c r="P3" s="22"/>
      <c r="Q3" s="22"/>
    </row>
    <row r="4" spans="1:17" ht="21" customHeight="1" x14ac:dyDescent="0.2">
      <c r="A4" s="13" t="s">
        <v>4</v>
      </c>
      <c r="B4" s="13"/>
      <c r="C4" s="17">
        <v>105</v>
      </c>
      <c r="D4" s="21" t="s">
        <v>0</v>
      </c>
      <c r="E4" s="27">
        <v>44454</v>
      </c>
      <c r="F4" s="1"/>
      <c r="G4" s="1"/>
      <c r="H4" s="2"/>
      <c r="I4" s="22"/>
      <c r="J4" s="22"/>
      <c r="K4" s="22"/>
      <c r="L4" s="22"/>
    </row>
    <row r="5" spans="1:17" x14ac:dyDescent="0.2">
      <c r="C5" s="2"/>
      <c r="D5" s="2"/>
      <c r="E5" s="15"/>
      <c r="H5" s="2"/>
    </row>
    <row r="6" spans="1:17" x14ac:dyDescent="0.2">
      <c r="C6" s="2"/>
      <c r="D6" s="2"/>
      <c r="E6" s="15"/>
      <c r="H6" s="2"/>
      <c r="L6" s="1"/>
    </row>
    <row r="7" spans="1:17" s="105" customFormat="1" ht="24.75" x14ac:dyDescent="0.2">
      <c r="A7" s="103" t="s">
        <v>216</v>
      </c>
      <c r="B7" s="104"/>
      <c r="C7" s="104" t="s">
        <v>226</v>
      </c>
      <c r="D7" s="104"/>
      <c r="E7" s="106" t="s">
        <v>227</v>
      </c>
      <c r="F7" s="108"/>
      <c r="G7" s="105" t="s">
        <v>260</v>
      </c>
      <c r="I7" s="107" t="s">
        <v>259</v>
      </c>
      <c r="J7" s="108"/>
      <c r="K7" s="103" t="s">
        <v>258</v>
      </c>
    </row>
    <row r="8" spans="1:17" x14ac:dyDescent="0.2">
      <c r="E8" s="42"/>
      <c r="F8" s="42"/>
      <c r="G8" s="42"/>
      <c r="H8" s="42"/>
      <c r="I8" s="42"/>
      <c r="J8" s="42"/>
      <c r="K8" s="42"/>
      <c r="L8" s="42"/>
    </row>
    <row r="9" spans="1:17" ht="74.25" x14ac:dyDescent="0.2">
      <c r="A9" s="43" t="s">
        <v>228</v>
      </c>
      <c r="B9" s="44" t="s">
        <v>33</v>
      </c>
      <c r="C9" s="44" t="s">
        <v>34</v>
      </c>
      <c r="D9" s="43" t="s">
        <v>235</v>
      </c>
      <c r="E9" s="44" t="s">
        <v>229</v>
      </c>
      <c r="F9" s="43" t="s">
        <v>262</v>
      </c>
      <c r="G9" s="43" t="s">
        <v>230</v>
      </c>
      <c r="H9" s="43" t="s">
        <v>231</v>
      </c>
      <c r="I9" s="43" t="s">
        <v>232</v>
      </c>
      <c r="J9" s="43" t="s">
        <v>261</v>
      </c>
      <c r="K9" s="44" t="s">
        <v>233</v>
      </c>
      <c r="L9" s="44" t="s">
        <v>234</v>
      </c>
    </row>
    <row r="10" spans="1:17" ht="24.75" x14ac:dyDescent="0.2">
      <c r="A10" s="45"/>
      <c r="B10" s="48"/>
      <c r="C10" s="49"/>
      <c r="D10" s="49"/>
      <c r="E10" s="46"/>
      <c r="F10" s="47"/>
      <c r="G10" s="47"/>
      <c r="H10" s="47"/>
      <c r="I10" s="47"/>
      <c r="J10" s="47"/>
      <c r="K10" s="47"/>
      <c r="L10" s="48"/>
    </row>
    <row r="11" spans="1:17" ht="24.75" x14ac:dyDescent="0.2">
      <c r="A11" s="45"/>
      <c r="B11" s="48"/>
      <c r="C11" s="49"/>
      <c r="D11" s="49"/>
      <c r="E11" s="46"/>
      <c r="F11" s="47"/>
      <c r="G11" s="47"/>
      <c r="H11" s="47"/>
      <c r="I11" s="47"/>
      <c r="J11" s="47"/>
      <c r="K11" s="47"/>
      <c r="L11" s="48"/>
    </row>
    <row r="12" spans="1:17" ht="24.75" x14ac:dyDescent="0.2">
      <c r="A12" s="45"/>
      <c r="B12" s="48"/>
      <c r="C12" s="49"/>
      <c r="D12" s="49"/>
      <c r="E12" s="46"/>
      <c r="F12" s="47"/>
      <c r="G12" s="47"/>
      <c r="H12" s="47"/>
      <c r="I12" s="47"/>
      <c r="J12" s="47"/>
      <c r="K12" s="50"/>
      <c r="L12" s="48"/>
    </row>
    <row r="13" spans="1:17" ht="24.75" x14ac:dyDescent="0.2">
      <c r="A13" s="45"/>
      <c r="B13" s="48"/>
      <c r="C13" s="49"/>
      <c r="D13" s="49"/>
      <c r="E13" s="46"/>
      <c r="F13" s="47"/>
      <c r="G13" s="47"/>
      <c r="H13" s="47"/>
      <c r="I13" s="47"/>
      <c r="J13" s="47"/>
      <c r="K13" s="47"/>
      <c r="L13" s="48"/>
    </row>
    <row r="14" spans="1:17" ht="24.75" x14ac:dyDescent="0.2">
      <c r="A14" s="45"/>
      <c r="B14" s="48"/>
      <c r="C14" s="49"/>
      <c r="D14" s="49"/>
      <c r="E14" s="46"/>
      <c r="F14" s="47"/>
      <c r="G14" s="47"/>
      <c r="H14" s="47"/>
      <c r="I14" s="47"/>
      <c r="J14" s="47"/>
      <c r="K14" s="47"/>
      <c r="L14" s="48"/>
    </row>
    <row r="15" spans="1:17" ht="24.75" x14ac:dyDescent="0.2">
      <c r="A15" s="45"/>
      <c r="B15" s="48"/>
      <c r="C15" s="49"/>
      <c r="D15" s="49"/>
      <c r="E15" s="46"/>
      <c r="F15" s="47"/>
      <c r="G15" s="47"/>
      <c r="H15" s="47"/>
      <c r="I15" s="47"/>
      <c r="J15" s="47"/>
      <c r="K15" s="47"/>
      <c r="L15" s="48"/>
    </row>
    <row r="16" spans="1:17" ht="24.75" x14ac:dyDescent="0.2">
      <c r="A16" s="45"/>
      <c r="B16" s="48"/>
      <c r="C16" s="49"/>
      <c r="D16" s="49"/>
      <c r="E16" s="46"/>
      <c r="F16" s="47"/>
      <c r="G16" s="47"/>
      <c r="H16" s="47"/>
      <c r="I16" s="47"/>
      <c r="J16" s="47"/>
      <c r="K16" s="47"/>
      <c r="L16" s="48"/>
    </row>
    <row r="17" spans="1:12" ht="24.75" x14ac:dyDescent="0.2">
      <c r="A17" s="45"/>
      <c r="B17" s="48"/>
      <c r="C17" s="49"/>
      <c r="D17" s="49"/>
      <c r="E17" s="46"/>
      <c r="F17" s="47"/>
      <c r="G17" s="47"/>
      <c r="H17" s="47"/>
      <c r="I17" s="47"/>
      <c r="J17" s="47"/>
      <c r="K17" s="47"/>
      <c r="L17" s="48"/>
    </row>
    <row r="18" spans="1:12" ht="24.75" x14ac:dyDescent="0.2">
      <c r="A18" s="45"/>
      <c r="B18" s="48"/>
      <c r="C18" s="49"/>
      <c r="D18" s="49"/>
      <c r="E18" s="46"/>
      <c r="F18" s="47"/>
      <c r="G18" s="47"/>
      <c r="H18" s="47"/>
      <c r="I18" s="47"/>
      <c r="J18" s="47"/>
      <c r="K18" s="47"/>
      <c r="L18" s="48"/>
    </row>
    <row r="19" spans="1:12" ht="24.75" x14ac:dyDescent="0.2">
      <c r="A19" s="45"/>
      <c r="B19" s="48"/>
      <c r="C19" s="49"/>
      <c r="D19" s="49"/>
      <c r="E19" s="46"/>
      <c r="F19" s="47"/>
      <c r="G19" s="47"/>
      <c r="H19" s="47"/>
      <c r="I19" s="47"/>
      <c r="J19" s="47"/>
      <c r="K19" s="50"/>
      <c r="L19" s="48"/>
    </row>
    <row r="20" spans="1:12" ht="24.75" x14ac:dyDescent="0.2">
      <c r="A20" s="45"/>
      <c r="B20" s="48"/>
      <c r="C20" s="49"/>
      <c r="D20" s="49"/>
      <c r="E20" s="46"/>
      <c r="F20" s="47"/>
      <c r="G20" s="47"/>
      <c r="H20" s="47"/>
      <c r="I20" s="47"/>
      <c r="J20" s="47"/>
      <c r="K20" s="50"/>
      <c r="L20" s="48"/>
    </row>
    <row r="21" spans="1:12" ht="24.75" x14ac:dyDescent="0.2">
      <c r="A21" s="45"/>
      <c r="B21" s="48"/>
      <c r="C21" s="49"/>
      <c r="D21" s="49"/>
      <c r="E21" s="46"/>
      <c r="F21" s="47"/>
      <c r="G21" s="47"/>
      <c r="H21" s="47"/>
      <c r="I21" s="47"/>
      <c r="J21" s="47"/>
      <c r="K21" s="50"/>
      <c r="L21" s="48"/>
    </row>
    <row r="22" spans="1:12" ht="24.75" x14ac:dyDescent="0.2">
      <c r="A22" s="45"/>
      <c r="B22" s="48"/>
      <c r="C22" s="49"/>
      <c r="D22" s="49"/>
      <c r="E22" s="46"/>
      <c r="F22" s="47"/>
      <c r="G22" s="47"/>
      <c r="H22" s="47"/>
      <c r="I22" s="47"/>
      <c r="J22" s="47"/>
      <c r="K22" s="50"/>
      <c r="L22" s="48"/>
    </row>
    <row r="23" spans="1:12" ht="24.75" x14ac:dyDescent="0.2">
      <c r="A23" s="45"/>
      <c r="B23" s="48"/>
      <c r="C23" s="49"/>
      <c r="D23" s="49"/>
      <c r="E23" s="46"/>
      <c r="F23" s="47"/>
      <c r="G23" s="47"/>
      <c r="H23" s="47"/>
      <c r="I23" s="47"/>
      <c r="J23" s="47"/>
      <c r="K23" s="50"/>
      <c r="L23" s="48"/>
    </row>
    <row r="24" spans="1:12" ht="24.75" x14ac:dyDescent="0.2">
      <c r="A24" s="45"/>
      <c r="B24" s="48"/>
      <c r="C24" s="49"/>
      <c r="D24" s="49"/>
      <c r="E24" s="46"/>
      <c r="F24" s="47"/>
      <c r="G24" s="47"/>
      <c r="H24" s="47"/>
      <c r="I24" s="47"/>
      <c r="J24" s="47"/>
      <c r="K24" s="50"/>
      <c r="L24" s="48"/>
    </row>
    <row r="25" spans="1:12" ht="24.75" x14ac:dyDescent="0.2">
      <c r="A25" s="45"/>
      <c r="B25" s="48"/>
      <c r="C25" s="49"/>
      <c r="D25" s="49"/>
      <c r="E25" s="46"/>
      <c r="F25" s="47"/>
      <c r="G25" s="47"/>
      <c r="H25" s="47"/>
      <c r="I25" s="47"/>
      <c r="J25" s="47"/>
      <c r="K25" s="50"/>
      <c r="L25" s="48"/>
    </row>
    <row r="26" spans="1:12" ht="24.75" x14ac:dyDescent="0.2">
      <c r="A26" s="45"/>
      <c r="B26" s="48"/>
      <c r="C26" s="49"/>
      <c r="D26" s="49"/>
      <c r="E26" s="46"/>
      <c r="F26" s="47"/>
      <c r="G26" s="47"/>
      <c r="H26" s="47"/>
      <c r="I26" s="47"/>
      <c r="J26" s="47"/>
      <c r="K26" s="50"/>
      <c r="L26" s="48"/>
    </row>
  </sheetData>
  <sheetProtection formatCells="0" formatColumns="0" formatRows="0" insertColumns="0" insertRows="0" insertHyperlinks="0" deleteColumns="0" deleteRows="0" sort="0" autoFilter="0" pivotTables="0"/>
  <mergeCells count="1">
    <mergeCell ref="I1:L3"/>
  </mergeCells>
  <printOptions horizontalCentered="1"/>
  <pageMargins left="0.39370078740157483" right="0.39370078740157483" top="0.78740157480314965" bottom="0.78740157480314965" header="0.51181102362204722" footer="0.51181102362204722"/>
  <pageSetup paperSize="8" fitToHeight="0" orientation="landscape" r:id="rId1"/>
  <headerFooter alignWithMargins="0">
    <oddHeader xml:space="preserve">&amp;C&amp;"Simplified Arabic,Regular"&amp;12صفحة &amp;P من &amp;N </oddHeader>
    <oddFooter>&amp;L&amp;"Times New Roman,Regular"&amp;8&amp;Z&amp;F&gt;&amp;A (Printed: &amp;D &amp;T)&amp;R&amp;"Simplified Arabic,Regular"آيزو 9001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41"/>
  <sheetViews>
    <sheetView rightToLeft="1" zoomScaleNormal="100" workbookViewId="0">
      <selection sqref="A1:E1"/>
    </sheetView>
  </sheetViews>
  <sheetFormatPr defaultRowHeight="12.75" x14ac:dyDescent="0.2"/>
  <cols>
    <col min="1" max="1" width="10.7109375" style="98" customWidth="1"/>
    <col min="2" max="2" width="15.85546875" style="77" customWidth="1"/>
    <col min="3" max="4" width="13.85546875" style="79" customWidth="1"/>
    <col min="5" max="5" width="49.28515625" style="79" bestFit="1" customWidth="1"/>
    <col min="6" max="6" width="12" style="79" customWidth="1"/>
    <col min="7" max="7" width="14.140625" style="79" customWidth="1"/>
    <col min="8" max="8" width="18.5703125" style="77" bestFit="1" customWidth="1"/>
    <col min="9" max="9" width="8.42578125" style="77" bestFit="1" customWidth="1"/>
    <col min="10" max="10" width="14" style="77" customWidth="1"/>
    <col min="11" max="11" width="8.85546875" style="77" bestFit="1" customWidth="1"/>
    <col min="12" max="12" width="8.140625" style="77" customWidth="1"/>
    <col min="13" max="13" width="14.140625" style="77" customWidth="1"/>
    <col min="14" max="14" width="15.140625" style="77" bestFit="1" customWidth="1"/>
    <col min="15" max="17" width="13.5703125" style="77" customWidth="1"/>
    <col min="18" max="18" width="15.85546875" style="77" customWidth="1"/>
    <col min="19" max="19" width="13" style="77" bestFit="1" customWidth="1"/>
    <col min="20" max="16384" width="9.140625" style="77"/>
  </cols>
  <sheetData>
    <row r="1" spans="1:19" ht="20.100000000000001" customHeight="1" x14ac:dyDescent="0.2">
      <c r="A1" s="76" t="s">
        <v>1</v>
      </c>
      <c r="C1" s="78"/>
      <c r="D1" s="78"/>
      <c r="E1" s="78"/>
      <c r="I1" s="80"/>
      <c r="J1" s="80"/>
      <c r="K1" s="81" t="s">
        <v>245</v>
      </c>
      <c r="L1" s="81"/>
      <c r="M1" s="81"/>
      <c r="N1" s="81"/>
      <c r="O1" s="81"/>
      <c r="P1" s="81"/>
      <c r="Q1" s="81"/>
    </row>
    <row r="2" spans="1:19" ht="20.100000000000001" customHeight="1" x14ac:dyDescent="0.2">
      <c r="A2" s="82" t="s">
        <v>2</v>
      </c>
      <c r="B2" s="80"/>
      <c r="C2" s="83" t="s">
        <v>6</v>
      </c>
      <c r="D2" s="80"/>
      <c r="E2" s="80"/>
      <c r="F2" s="84"/>
      <c r="G2" s="82"/>
      <c r="H2" s="85"/>
      <c r="I2" s="80"/>
      <c r="J2" s="80"/>
      <c r="L2" s="86"/>
      <c r="M2" s="86"/>
      <c r="N2" s="86"/>
    </row>
    <row r="3" spans="1:19" ht="20.100000000000001" customHeight="1" x14ac:dyDescent="0.2">
      <c r="A3" s="82" t="s">
        <v>3</v>
      </c>
      <c r="B3" s="80"/>
      <c r="C3" s="82" t="s">
        <v>5</v>
      </c>
      <c r="D3" s="80"/>
      <c r="E3" s="80"/>
      <c r="H3" s="80"/>
      <c r="I3" s="80"/>
      <c r="J3" s="80"/>
      <c r="K3" s="86"/>
      <c r="L3" s="86"/>
      <c r="M3" s="86"/>
      <c r="N3" s="86"/>
    </row>
    <row r="4" spans="1:19" ht="20.100000000000001" customHeight="1" x14ac:dyDescent="0.2">
      <c r="A4" s="82" t="s">
        <v>4</v>
      </c>
      <c r="B4" s="85">
        <v>109</v>
      </c>
      <c r="C4" s="76" t="s">
        <v>0</v>
      </c>
      <c r="D4" s="84">
        <v>44693</v>
      </c>
      <c r="E4" s="85"/>
      <c r="H4" s="87"/>
      <c r="I4" s="76"/>
      <c r="J4" s="84"/>
      <c r="K4" s="86"/>
      <c r="L4" s="86"/>
      <c r="M4" s="86"/>
      <c r="N4" s="86"/>
    </row>
    <row r="5" spans="1:19" ht="20.100000000000001" customHeight="1" x14ac:dyDescent="0.2">
      <c r="A5" s="76"/>
      <c r="C5" s="77"/>
      <c r="D5" s="77"/>
      <c r="E5" s="84"/>
      <c r="F5" s="82"/>
      <c r="H5" s="88"/>
      <c r="K5" s="89"/>
      <c r="L5" s="89"/>
      <c r="M5" s="89"/>
      <c r="N5" s="89"/>
    </row>
    <row r="6" spans="1:19" ht="20.100000000000001" customHeight="1" x14ac:dyDescent="0.2">
      <c r="A6" s="272" t="s">
        <v>240</v>
      </c>
      <c r="B6" s="272"/>
      <c r="C6" s="272"/>
      <c r="D6" s="272"/>
      <c r="E6" s="71"/>
      <c r="F6" s="80"/>
      <c r="H6" s="87"/>
      <c r="K6" s="89"/>
      <c r="L6" s="89"/>
      <c r="M6" s="89"/>
      <c r="N6" s="89"/>
    </row>
    <row r="7" spans="1:19" ht="20.100000000000001" customHeight="1" x14ac:dyDescent="0.2">
      <c r="A7" s="272" t="s">
        <v>241</v>
      </c>
      <c r="B7" s="272"/>
      <c r="C7" s="272"/>
      <c r="D7" s="272"/>
      <c r="E7" s="71"/>
      <c r="F7" s="80"/>
      <c r="G7" s="80"/>
      <c r="K7" s="89"/>
      <c r="L7" s="89"/>
      <c r="M7" s="89"/>
      <c r="N7" s="89"/>
    </row>
    <row r="8" spans="1:19" ht="20.100000000000001" customHeight="1" x14ac:dyDescent="0.2">
      <c r="A8" s="272" t="s">
        <v>246</v>
      </c>
      <c r="B8" s="272"/>
      <c r="C8" s="272"/>
      <c r="D8" s="272"/>
      <c r="E8" s="71"/>
      <c r="F8" s="80"/>
      <c r="G8" s="80"/>
      <c r="K8" s="89"/>
      <c r="L8" s="89"/>
      <c r="M8" s="89"/>
      <c r="N8" s="89"/>
    </row>
    <row r="9" spans="1:19" x14ac:dyDescent="0.2">
      <c r="A9" s="79"/>
    </row>
    <row r="10" spans="1:19" s="90" customFormat="1" ht="24.75" x14ac:dyDescent="0.2">
      <c r="A10" s="270"/>
      <c r="B10" s="270"/>
      <c r="C10" s="270"/>
      <c r="D10" s="270"/>
      <c r="E10" s="270"/>
      <c r="F10" s="270"/>
      <c r="G10" s="270"/>
      <c r="H10" s="271"/>
      <c r="I10" s="273" t="s">
        <v>38</v>
      </c>
      <c r="J10" s="274"/>
      <c r="K10" s="274"/>
      <c r="L10" s="274"/>
      <c r="M10" s="274"/>
      <c r="N10" s="274"/>
      <c r="O10" s="274"/>
      <c r="P10" s="274"/>
      <c r="Q10" s="274"/>
      <c r="R10" s="274"/>
      <c r="S10" s="275"/>
    </row>
    <row r="11" spans="1:19" s="90" customFormat="1" ht="74.25" x14ac:dyDescent="0.2">
      <c r="A11" s="91" t="s">
        <v>30</v>
      </c>
      <c r="B11" s="92" t="s">
        <v>35</v>
      </c>
      <c r="C11" s="92" t="s">
        <v>238</v>
      </c>
      <c r="D11" s="92" t="s">
        <v>33</v>
      </c>
      <c r="E11" s="93" t="s">
        <v>34</v>
      </c>
      <c r="F11" s="94" t="s">
        <v>251</v>
      </c>
      <c r="G11" s="94" t="s">
        <v>252</v>
      </c>
      <c r="H11" s="92" t="s">
        <v>43</v>
      </c>
      <c r="I11" s="95" t="s">
        <v>253</v>
      </c>
      <c r="J11" s="95" t="s">
        <v>36</v>
      </c>
      <c r="K11" s="96" t="s">
        <v>37</v>
      </c>
      <c r="L11" s="97" t="s">
        <v>254</v>
      </c>
      <c r="M11" s="95" t="s">
        <v>255</v>
      </c>
      <c r="N11" s="95" t="s">
        <v>39</v>
      </c>
      <c r="O11" s="97" t="s">
        <v>240</v>
      </c>
      <c r="P11" s="97" t="s">
        <v>241</v>
      </c>
      <c r="Q11" s="97" t="s">
        <v>246</v>
      </c>
      <c r="R11" s="97" t="s">
        <v>247</v>
      </c>
      <c r="S11" s="196" t="s">
        <v>745</v>
      </c>
    </row>
    <row r="12" spans="1:19" s="90" customFormat="1" ht="50.1" customHeight="1" x14ac:dyDescent="0.2">
      <c r="A12" s="195">
        <v>1</v>
      </c>
      <c r="B12" s="73"/>
      <c r="C12" s="73"/>
      <c r="D12" s="62"/>
      <c r="E12" s="61" t="e">
        <f t="shared" ref="E12:E31" si="0">IF(C12="1. إجراء",VLOOKUP(D12,procslist,3,FALSE),VLOOKUP(D12,docslist,3,FALSE))</f>
        <v>#N/A</v>
      </c>
      <c r="F12" s="59" t="e">
        <f t="shared" ref="F12:F31" si="1">IF(C12="1. إجراء",VLOOKUP(D12,procslist,4,FALSE),VLOOKUP(D12,docslist,4,FALSE))</f>
        <v>#N/A</v>
      </c>
      <c r="G12" s="60" t="e">
        <f t="shared" ref="G12:G31" si="2">IF(C12="1. إجراء",VLOOKUP(D12,procslist,5,FALSE),VLOOKUP(D12,docslist,5,FALSE))</f>
        <v>#N/A</v>
      </c>
      <c r="H12" s="73"/>
      <c r="I12" s="74"/>
      <c r="J12" s="9"/>
      <c r="K12" s="63"/>
      <c r="L12" s="194" t="e">
        <f t="shared" ref="L12:L31" si="3">IF(AND(E12&lt;&gt;"",NOT(B12="3. إلغاء وثيقة")),F12+1,"")</f>
        <v>#N/A</v>
      </c>
      <c r="M12" s="193"/>
      <c r="N12" s="70"/>
      <c r="O12" s="75" t="str">
        <f>IF(ISBLANK($E$6),"",$E$6)</f>
        <v/>
      </c>
      <c r="P12" s="75" t="str">
        <f>IF(ISBLANK($E$7),"",$E$7)</f>
        <v/>
      </c>
      <c r="Q12" s="75" t="str">
        <f>IF(ISBLANK($E$8),"",$E$8)</f>
        <v/>
      </c>
      <c r="R12" s="75" t="str">
        <f t="shared" ref="R12:R31" si="4">IF(ISBLANK(I12),"","R"&amp;TEXT(I12,"0000")&amp;"S"&amp;TEXT(A12,"00"))</f>
        <v/>
      </c>
      <c r="S12" s="193" t="str">
        <f>IF(ISBLANK(M12),"",M12)</f>
        <v/>
      </c>
    </row>
    <row r="13" spans="1:19" s="90" customFormat="1" ht="50.1" customHeight="1" x14ac:dyDescent="0.2">
      <c r="A13" s="195">
        <f>A12+1</f>
        <v>2</v>
      </c>
      <c r="B13" s="73"/>
      <c r="C13" s="73"/>
      <c r="D13" s="62"/>
      <c r="E13" s="61" t="e">
        <f t="shared" si="0"/>
        <v>#N/A</v>
      </c>
      <c r="F13" s="59" t="e">
        <f t="shared" si="1"/>
        <v>#N/A</v>
      </c>
      <c r="G13" s="60" t="e">
        <f t="shared" si="2"/>
        <v>#N/A</v>
      </c>
      <c r="H13" s="73"/>
      <c r="I13" s="74"/>
      <c r="J13" s="9"/>
      <c r="K13" s="63"/>
      <c r="L13" s="194" t="e">
        <f t="shared" si="3"/>
        <v>#N/A</v>
      </c>
      <c r="M13" s="193"/>
      <c r="N13" s="70"/>
      <c r="O13" s="75" t="str">
        <f t="shared" ref="O13:O41" si="5">IF(ISBLANK($E$6),"",$E$6)</f>
        <v/>
      </c>
      <c r="P13" s="75" t="str">
        <f t="shared" ref="P13:P41" si="6">IF(ISBLANK($E$7),"",$E$7)</f>
        <v/>
      </c>
      <c r="Q13" s="75" t="str">
        <f t="shared" ref="Q13:Q41" si="7">IF(ISBLANK($E$8),"",$E$8)</f>
        <v/>
      </c>
      <c r="R13" s="75" t="str">
        <f t="shared" si="4"/>
        <v/>
      </c>
      <c r="S13" s="193" t="str">
        <f t="shared" ref="S13:S41" si="8">IF(ISBLANK(M13),"",M13)</f>
        <v/>
      </c>
    </row>
    <row r="14" spans="1:19" s="90" customFormat="1" ht="50.1" customHeight="1" x14ac:dyDescent="0.2">
      <c r="A14" s="72">
        <f t="shared" ref="A14:A41" si="9">A13+1</f>
        <v>3</v>
      </c>
      <c r="B14" s="73"/>
      <c r="C14" s="73"/>
      <c r="D14" s="62"/>
      <c r="E14" s="61" t="e">
        <f t="shared" si="0"/>
        <v>#N/A</v>
      </c>
      <c r="F14" s="59" t="e">
        <f t="shared" si="1"/>
        <v>#N/A</v>
      </c>
      <c r="G14" s="60" t="e">
        <f t="shared" si="2"/>
        <v>#N/A</v>
      </c>
      <c r="H14" s="73"/>
      <c r="I14" s="74"/>
      <c r="J14" s="9"/>
      <c r="K14" s="63"/>
      <c r="L14" s="194" t="e">
        <f t="shared" si="3"/>
        <v>#N/A</v>
      </c>
      <c r="M14" s="193"/>
      <c r="N14" s="70"/>
      <c r="O14" s="75" t="str">
        <f t="shared" si="5"/>
        <v/>
      </c>
      <c r="P14" s="75" t="str">
        <f t="shared" si="6"/>
        <v/>
      </c>
      <c r="Q14" s="75" t="str">
        <f t="shared" si="7"/>
        <v/>
      </c>
      <c r="R14" s="75" t="str">
        <f t="shared" si="4"/>
        <v/>
      </c>
      <c r="S14" s="193" t="str">
        <f t="shared" si="8"/>
        <v/>
      </c>
    </row>
    <row r="15" spans="1:19" s="90" customFormat="1" ht="50.1" customHeight="1" x14ac:dyDescent="0.2">
      <c r="A15" s="72">
        <f t="shared" si="9"/>
        <v>4</v>
      </c>
      <c r="B15" s="73"/>
      <c r="C15" s="73"/>
      <c r="D15" s="62"/>
      <c r="E15" s="61" t="e">
        <f t="shared" si="0"/>
        <v>#N/A</v>
      </c>
      <c r="F15" s="59" t="e">
        <f t="shared" si="1"/>
        <v>#N/A</v>
      </c>
      <c r="G15" s="60" t="e">
        <f t="shared" si="2"/>
        <v>#N/A</v>
      </c>
      <c r="H15" s="73"/>
      <c r="I15" s="74"/>
      <c r="J15" s="9"/>
      <c r="K15" s="63"/>
      <c r="L15" s="194" t="e">
        <f t="shared" si="3"/>
        <v>#N/A</v>
      </c>
      <c r="M15" s="193"/>
      <c r="N15" s="70"/>
      <c r="O15" s="75" t="str">
        <f t="shared" si="5"/>
        <v/>
      </c>
      <c r="P15" s="75" t="str">
        <f t="shared" si="6"/>
        <v/>
      </c>
      <c r="Q15" s="75" t="str">
        <f t="shared" si="7"/>
        <v/>
      </c>
      <c r="R15" s="75" t="str">
        <f t="shared" si="4"/>
        <v/>
      </c>
      <c r="S15" s="193" t="str">
        <f t="shared" si="8"/>
        <v/>
      </c>
    </row>
    <row r="16" spans="1:19" s="90" customFormat="1" ht="50.1" customHeight="1" x14ac:dyDescent="0.2">
      <c r="A16" s="72">
        <f t="shared" si="9"/>
        <v>5</v>
      </c>
      <c r="B16" s="73"/>
      <c r="C16" s="73"/>
      <c r="D16" s="62"/>
      <c r="E16" s="61" t="e">
        <f t="shared" si="0"/>
        <v>#N/A</v>
      </c>
      <c r="F16" s="59" t="e">
        <f t="shared" si="1"/>
        <v>#N/A</v>
      </c>
      <c r="G16" s="60" t="e">
        <f t="shared" si="2"/>
        <v>#N/A</v>
      </c>
      <c r="H16" s="73"/>
      <c r="I16" s="74"/>
      <c r="J16" s="9"/>
      <c r="K16" s="63"/>
      <c r="L16" s="194" t="e">
        <f t="shared" si="3"/>
        <v>#N/A</v>
      </c>
      <c r="M16" s="193"/>
      <c r="N16" s="70"/>
      <c r="O16" s="75" t="str">
        <f t="shared" si="5"/>
        <v/>
      </c>
      <c r="P16" s="75" t="str">
        <f t="shared" si="6"/>
        <v/>
      </c>
      <c r="Q16" s="75" t="str">
        <f t="shared" si="7"/>
        <v/>
      </c>
      <c r="R16" s="75" t="str">
        <f t="shared" si="4"/>
        <v/>
      </c>
      <c r="S16" s="193" t="str">
        <f t="shared" si="8"/>
        <v/>
      </c>
    </row>
    <row r="17" spans="1:19" s="90" customFormat="1" ht="50.1" customHeight="1" x14ac:dyDescent="0.2">
      <c r="A17" s="72">
        <f t="shared" si="9"/>
        <v>6</v>
      </c>
      <c r="B17" s="73"/>
      <c r="C17" s="73"/>
      <c r="D17" s="62"/>
      <c r="E17" s="61" t="e">
        <f t="shared" si="0"/>
        <v>#N/A</v>
      </c>
      <c r="F17" s="59" t="e">
        <f t="shared" si="1"/>
        <v>#N/A</v>
      </c>
      <c r="G17" s="60" t="e">
        <f t="shared" si="2"/>
        <v>#N/A</v>
      </c>
      <c r="H17" s="73"/>
      <c r="I17" s="74"/>
      <c r="J17" s="9"/>
      <c r="K17" s="63"/>
      <c r="L17" s="194" t="e">
        <f t="shared" si="3"/>
        <v>#N/A</v>
      </c>
      <c r="M17" s="193"/>
      <c r="N17" s="70"/>
      <c r="O17" s="75" t="str">
        <f t="shared" si="5"/>
        <v/>
      </c>
      <c r="P17" s="75" t="str">
        <f t="shared" si="6"/>
        <v/>
      </c>
      <c r="Q17" s="75" t="str">
        <f t="shared" si="7"/>
        <v/>
      </c>
      <c r="R17" s="75" t="str">
        <f t="shared" si="4"/>
        <v/>
      </c>
      <c r="S17" s="193" t="str">
        <f t="shared" si="8"/>
        <v/>
      </c>
    </row>
    <row r="18" spans="1:19" s="90" customFormat="1" ht="50.1" customHeight="1" x14ac:dyDescent="0.2">
      <c r="A18" s="72">
        <f t="shared" si="9"/>
        <v>7</v>
      </c>
      <c r="B18" s="73"/>
      <c r="C18" s="73"/>
      <c r="D18" s="62"/>
      <c r="E18" s="61" t="e">
        <f t="shared" si="0"/>
        <v>#N/A</v>
      </c>
      <c r="F18" s="59" t="e">
        <f t="shared" si="1"/>
        <v>#N/A</v>
      </c>
      <c r="G18" s="60" t="e">
        <f t="shared" si="2"/>
        <v>#N/A</v>
      </c>
      <c r="H18" s="73"/>
      <c r="I18" s="74"/>
      <c r="J18" s="9"/>
      <c r="K18" s="63"/>
      <c r="L18" s="194" t="e">
        <f t="shared" si="3"/>
        <v>#N/A</v>
      </c>
      <c r="M18" s="193"/>
      <c r="N18" s="70"/>
      <c r="O18" s="75" t="str">
        <f t="shared" si="5"/>
        <v/>
      </c>
      <c r="P18" s="75" t="str">
        <f t="shared" si="6"/>
        <v/>
      </c>
      <c r="Q18" s="75" t="str">
        <f t="shared" si="7"/>
        <v/>
      </c>
      <c r="R18" s="75" t="str">
        <f t="shared" si="4"/>
        <v/>
      </c>
      <c r="S18" s="193" t="str">
        <f t="shared" si="8"/>
        <v/>
      </c>
    </row>
    <row r="19" spans="1:19" s="90" customFormat="1" ht="50.1" customHeight="1" x14ac:dyDescent="0.2">
      <c r="A19" s="72">
        <f t="shared" si="9"/>
        <v>8</v>
      </c>
      <c r="B19" s="73"/>
      <c r="C19" s="73"/>
      <c r="D19" s="62"/>
      <c r="E19" s="61" t="e">
        <f t="shared" si="0"/>
        <v>#N/A</v>
      </c>
      <c r="F19" s="59" t="e">
        <f t="shared" si="1"/>
        <v>#N/A</v>
      </c>
      <c r="G19" s="60" t="e">
        <f t="shared" si="2"/>
        <v>#N/A</v>
      </c>
      <c r="H19" s="73"/>
      <c r="I19" s="74"/>
      <c r="J19" s="9"/>
      <c r="K19" s="63"/>
      <c r="L19" s="194" t="e">
        <f t="shared" si="3"/>
        <v>#N/A</v>
      </c>
      <c r="M19" s="193"/>
      <c r="N19" s="70"/>
      <c r="O19" s="75" t="str">
        <f t="shared" si="5"/>
        <v/>
      </c>
      <c r="P19" s="75" t="str">
        <f t="shared" si="6"/>
        <v/>
      </c>
      <c r="Q19" s="75" t="str">
        <f t="shared" si="7"/>
        <v/>
      </c>
      <c r="R19" s="75" t="str">
        <f t="shared" si="4"/>
        <v/>
      </c>
      <c r="S19" s="193" t="str">
        <f t="shared" si="8"/>
        <v/>
      </c>
    </row>
    <row r="20" spans="1:19" s="90" customFormat="1" ht="50.1" customHeight="1" x14ac:dyDescent="0.2">
      <c r="A20" s="72">
        <f t="shared" si="9"/>
        <v>9</v>
      </c>
      <c r="B20" s="73"/>
      <c r="C20" s="73"/>
      <c r="D20" s="62"/>
      <c r="E20" s="61" t="e">
        <f t="shared" si="0"/>
        <v>#N/A</v>
      </c>
      <c r="F20" s="59" t="e">
        <f t="shared" si="1"/>
        <v>#N/A</v>
      </c>
      <c r="G20" s="60" t="e">
        <f t="shared" si="2"/>
        <v>#N/A</v>
      </c>
      <c r="H20" s="73"/>
      <c r="I20" s="74"/>
      <c r="J20" s="9"/>
      <c r="K20" s="63"/>
      <c r="L20" s="194" t="e">
        <f t="shared" si="3"/>
        <v>#N/A</v>
      </c>
      <c r="M20" s="193"/>
      <c r="N20" s="70"/>
      <c r="O20" s="75" t="str">
        <f t="shared" si="5"/>
        <v/>
      </c>
      <c r="P20" s="75" t="str">
        <f t="shared" si="6"/>
        <v/>
      </c>
      <c r="Q20" s="75" t="str">
        <f t="shared" si="7"/>
        <v/>
      </c>
      <c r="R20" s="75" t="str">
        <f t="shared" si="4"/>
        <v/>
      </c>
      <c r="S20" s="193" t="str">
        <f t="shared" si="8"/>
        <v/>
      </c>
    </row>
    <row r="21" spans="1:19" s="90" customFormat="1" ht="50.1" customHeight="1" x14ac:dyDescent="0.2">
      <c r="A21" s="72">
        <f t="shared" si="9"/>
        <v>10</v>
      </c>
      <c r="B21" s="73"/>
      <c r="C21" s="73"/>
      <c r="D21" s="62"/>
      <c r="E21" s="61" t="e">
        <f t="shared" si="0"/>
        <v>#N/A</v>
      </c>
      <c r="F21" s="59" t="e">
        <f t="shared" si="1"/>
        <v>#N/A</v>
      </c>
      <c r="G21" s="60" t="e">
        <f t="shared" si="2"/>
        <v>#N/A</v>
      </c>
      <c r="H21" s="73"/>
      <c r="I21" s="74"/>
      <c r="J21" s="9"/>
      <c r="K21" s="63"/>
      <c r="L21" s="194" t="e">
        <f t="shared" si="3"/>
        <v>#N/A</v>
      </c>
      <c r="M21" s="193"/>
      <c r="N21" s="70"/>
      <c r="O21" s="75" t="str">
        <f t="shared" si="5"/>
        <v/>
      </c>
      <c r="P21" s="75" t="str">
        <f t="shared" si="6"/>
        <v/>
      </c>
      <c r="Q21" s="75" t="str">
        <f t="shared" si="7"/>
        <v/>
      </c>
      <c r="R21" s="75" t="str">
        <f t="shared" si="4"/>
        <v/>
      </c>
      <c r="S21" s="193" t="str">
        <f t="shared" si="8"/>
        <v/>
      </c>
    </row>
    <row r="22" spans="1:19" s="90" customFormat="1" ht="50.1" customHeight="1" x14ac:dyDescent="0.2">
      <c r="A22" s="72">
        <f t="shared" si="9"/>
        <v>11</v>
      </c>
      <c r="B22" s="73"/>
      <c r="C22" s="73"/>
      <c r="D22" s="62"/>
      <c r="E22" s="61" t="e">
        <f t="shared" si="0"/>
        <v>#N/A</v>
      </c>
      <c r="F22" s="59" t="e">
        <f t="shared" si="1"/>
        <v>#N/A</v>
      </c>
      <c r="G22" s="60" t="e">
        <f t="shared" si="2"/>
        <v>#N/A</v>
      </c>
      <c r="H22" s="73"/>
      <c r="I22" s="74"/>
      <c r="J22" s="9"/>
      <c r="K22" s="63"/>
      <c r="L22" s="194" t="e">
        <f t="shared" si="3"/>
        <v>#N/A</v>
      </c>
      <c r="M22" s="193"/>
      <c r="N22" s="70"/>
      <c r="O22" s="75" t="str">
        <f>IF(ISBLANK($E$6),"",$E$6)</f>
        <v/>
      </c>
      <c r="P22" s="75" t="str">
        <f>IF(ISBLANK($E$7),"",$E$7)</f>
        <v/>
      </c>
      <c r="Q22" s="75" t="str">
        <f>IF(ISBLANK($E$8),"",$E$8)</f>
        <v/>
      </c>
      <c r="R22" s="75" t="str">
        <f t="shared" si="4"/>
        <v/>
      </c>
      <c r="S22" s="193" t="str">
        <f t="shared" si="8"/>
        <v/>
      </c>
    </row>
    <row r="23" spans="1:19" s="90" customFormat="1" ht="50.1" customHeight="1" x14ac:dyDescent="0.2">
      <c r="A23" s="72">
        <f t="shared" si="9"/>
        <v>12</v>
      </c>
      <c r="B23" s="73"/>
      <c r="C23" s="73"/>
      <c r="D23" s="62"/>
      <c r="E23" s="61" t="e">
        <f t="shared" si="0"/>
        <v>#N/A</v>
      </c>
      <c r="F23" s="59" t="e">
        <f t="shared" si="1"/>
        <v>#N/A</v>
      </c>
      <c r="G23" s="60" t="e">
        <f t="shared" si="2"/>
        <v>#N/A</v>
      </c>
      <c r="H23" s="73"/>
      <c r="I23" s="74"/>
      <c r="J23" s="9"/>
      <c r="K23" s="63"/>
      <c r="L23" s="194" t="e">
        <f t="shared" si="3"/>
        <v>#N/A</v>
      </c>
      <c r="M23" s="193"/>
      <c r="N23" s="70"/>
      <c r="O23" s="75" t="str">
        <f t="shared" si="5"/>
        <v/>
      </c>
      <c r="P23" s="75" t="str">
        <f t="shared" si="6"/>
        <v/>
      </c>
      <c r="Q23" s="75" t="str">
        <f t="shared" si="7"/>
        <v/>
      </c>
      <c r="R23" s="75" t="str">
        <f t="shared" si="4"/>
        <v/>
      </c>
      <c r="S23" s="193" t="str">
        <f t="shared" si="8"/>
        <v/>
      </c>
    </row>
    <row r="24" spans="1:19" s="90" customFormat="1" ht="50.1" customHeight="1" x14ac:dyDescent="0.2">
      <c r="A24" s="72">
        <f t="shared" si="9"/>
        <v>13</v>
      </c>
      <c r="B24" s="73"/>
      <c r="C24" s="73"/>
      <c r="D24" s="62"/>
      <c r="E24" s="61" t="e">
        <f t="shared" si="0"/>
        <v>#N/A</v>
      </c>
      <c r="F24" s="59" t="e">
        <f t="shared" si="1"/>
        <v>#N/A</v>
      </c>
      <c r="G24" s="60" t="e">
        <f t="shared" si="2"/>
        <v>#N/A</v>
      </c>
      <c r="H24" s="73"/>
      <c r="I24" s="74"/>
      <c r="J24" s="9"/>
      <c r="K24" s="63"/>
      <c r="L24" s="194" t="e">
        <f t="shared" si="3"/>
        <v>#N/A</v>
      </c>
      <c r="M24" s="193"/>
      <c r="N24" s="70"/>
      <c r="O24" s="75" t="str">
        <f t="shared" si="5"/>
        <v/>
      </c>
      <c r="P24" s="75" t="str">
        <f t="shared" si="6"/>
        <v/>
      </c>
      <c r="Q24" s="75" t="str">
        <f t="shared" si="7"/>
        <v/>
      </c>
      <c r="R24" s="75" t="str">
        <f t="shared" si="4"/>
        <v/>
      </c>
      <c r="S24" s="193" t="str">
        <f t="shared" si="8"/>
        <v/>
      </c>
    </row>
    <row r="25" spans="1:19" s="90" customFormat="1" ht="50.1" customHeight="1" x14ac:dyDescent="0.2">
      <c r="A25" s="72">
        <f t="shared" si="9"/>
        <v>14</v>
      </c>
      <c r="B25" s="73"/>
      <c r="C25" s="73"/>
      <c r="D25" s="62"/>
      <c r="E25" s="61" t="e">
        <f t="shared" si="0"/>
        <v>#N/A</v>
      </c>
      <c r="F25" s="59" t="e">
        <f t="shared" si="1"/>
        <v>#N/A</v>
      </c>
      <c r="G25" s="60" t="e">
        <f t="shared" si="2"/>
        <v>#N/A</v>
      </c>
      <c r="H25" s="73"/>
      <c r="I25" s="74"/>
      <c r="J25" s="9"/>
      <c r="K25" s="63"/>
      <c r="L25" s="194" t="e">
        <f t="shared" si="3"/>
        <v>#N/A</v>
      </c>
      <c r="M25" s="193"/>
      <c r="N25" s="70"/>
      <c r="O25" s="75" t="str">
        <f t="shared" si="5"/>
        <v/>
      </c>
      <c r="P25" s="75" t="str">
        <f t="shared" si="6"/>
        <v/>
      </c>
      <c r="Q25" s="75" t="str">
        <f t="shared" si="7"/>
        <v/>
      </c>
      <c r="R25" s="75" t="str">
        <f t="shared" si="4"/>
        <v/>
      </c>
      <c r="S25" s="193" t="str">
        <f t="shared" si="8"/>
        <v/>
      </c>
    </row>
    <row r="26" spans="1:19" s="90" customFormat="1" ht="50.1" customHeight="1" x14ac:dyDescent="0.2">
      <c r="A26" s="72">
        <f t="shared" si="9"/>
        <v>15</v>
      </c>
      <c r="B26" s="73"/>
      <c r="C26" s="73"/>
      <c r="D26" s="62"/>
      <c r="E26" s="61" t="e">
        <f t="shared" si="0"/>
        <v>#N/A</v>
      </c>
      <c r="F26" s="59" t="e">
        <f t="shared" si="1"/>
        <v>#N/A</v>
      </c>
      <c r="G26" s="60" t="e">
        <f t="shared" si="2"/>
        <v>#N/A</v>
      </c>
      <c r="H26" s="73"/>
      <c r="I26" s="74"/>
      <c r="J26" s="9"/>
      <c r="K26" s="63"/>
      <c r="L26" s="194" t="e">
        <f t="shared" si="3"/>
        <v>#N/A</v>
      </c>
      <c r="M26" s="193"/>
      <c r="N26" s="70"/>
      <c r="O26" s="75" t="str">
        <f t="shared" si="5"/>
        <v/>
      </c>
      <c r="P26" s="75" t="str">
        <f t="shared" si="6"/>
        <v/>
      </c>
      <c r="Q26" s="75" t="str">
        <f t="shared" si="7"/>
        <v/>
      </c>
      <c r="R26" s="75" t="str">
        <f t="shared" si="4"/>
        <v/>
      </c>
      <c r="S26" s="193" t="str">
        <f t="shared" si="8"/>
        <v/>
      </c>
    </row>
    <row r="27" spans="1:19" s="90" customFormat="1" ht="50.1" customHeight="1" x14ac:dyDescent="0.2">
      <c r="A27" s="72">
        <f t="shared" si="9"/>
        <v>16</v>
      </c>
      <c r="B27" s="73"/>
      <c r="C27" s="73"/>
      <c r="D27" s="62"/>
      <c r="E27" s="61" t="e">
        <f t="shared" si="0"/>
        <v>#N/A</v>
      </c>
      <c r="F27" s="59" t="e">
        <f t="shared" si="1"/>
        <v>#N/A</v>
      </c>
      <c r="G27" s="60" t="e">
        <f t="shared" si="2"/>
        <v>#N/A</v>
      </c>
      <c r="H27" s="73"/>
      <c r="I27" s="74"/>
      <c r="J27" s="9"/>
      <c r="K27" s="63"/>
      <c r="L27" s="194" t="e">
        <f t="shared" si="3"/>
        <v>#N/A</v>
      </c>
      <c r="M27" s="193"/>
      <c r="N27" s="70"/>
      <c r="O27" s="75" t="str">
        <f t="shared" si="5"/>
        <v/>
      </c>
      <c r="P27" s="75" t="str">
        <f t="shared" si="6"/>
        <v/>
      </c>
      <c r="Q27" s="75" t="str">
        <f t="shared" si="7"/>
        <v/>
      </c>
      <c r="R27" s="75" t="str">
        <f t="shared" si="4"/>
        <v/>
      </c>
      <c r="S27" s="193" t="str">
        <f t="shared" si="8"/>
        <v/>
      </c>
    </row>
    <row r="28" spans="1:19" s="90" customFormat="1" ht="50.1" customHeight="1" x14ac:dyDescent="0.2">
      <c r="A28" s="72">
        <f t="shared" si="9"/>
        <v>17</v>
      </c>
      <c r="B28" s="73"/>
      <c r="C28" s="73"/>
      <c r="D28" s="62"/>
      <c r="E28" s="61" t="e">
        <f t="shared" si="0"/>
        <v>#N/A</v>
      </c>
      <c r="F28" s="59" t="e">
        <f t="shared" si="1"/>
        <v>#N/A</v>
      </c>
      <c r="G28" s="60" t="e">
        <f t="shared" si="2"/>
        <v>#N/A</v>
      </c>
      <c r="H28" s="73"/>
      <c r="I28" s="74"/>
      <c r="J28" s="9"/>
      <c r="K28" s="63"/>
      <c r="L28" s="194" t="e">
        <f t="shared" si="3"/>
        <v>#N/A</v>
      </c>
      <c r="M28" s="193"/>
      <c r="N28" s="70"/>
      <c r="O28" s="75" t="str">
        <f t="shared" si="5"/>
        <v/>
      </c>
      <c r="P28" s="75" t="str">
        <f t="shared" si="6"/>
        <v/>
      </c>
      <c r="Q28" s="75" t="str">
        <f t="shared" si="7"/>
        <v/>
      </c>
      <c r="R28" s="75" t="str">
        <f t="shared" si="4"/>
        <v/>
      </c>
      <c r="S28" s="193" t="str">
        <f t="shared" si="8"/>
        <v/>
      </c>
    </row>
    <row r="29" spans="1:19" s="90" customFormat="1" ht="50.1" customHeight="1" x14ac:dyDescent="0.2">
      <c r="A29" s="72">
        <f t="shared" si="9"/>
        <v>18</v>
      </c>
      <c r="B29" s="73"/>
      <c r="C29" s="73"/>
      <c r="D29" s="62"/>
      <c r="E29" s="61" t="e">
        <f t="shared" si="0"/>
        <v>#N/A</v>
      </c>
      <c r="F29" s="59" t="e">
        <f t="shared" si="1"/>
        <v>#N/A</v>
      </c>
      <c r="G29" s="60" t="e">
        <f t="shared" si="2"/>
        <v>#N/A</v>
      </c>
      <c r="H29" s="73"/>
      <c r="I29" s="74"/>
      <c r="J29" s="9"/>
      <c r="K29" s="63"/>
      <c r="L29" s="194" t="e">
        <f t="shared" si="3"/>
        <v>#N/A</v>
      </c>
      <c r="M29" s="193"/>
      <c r="N29" s="70"/>
      <c r="O29" s="75" t="str">
        <f t="shared" si="5"/>
        <v/>
      </c>
      <c r="P29" s="75" t="str">
        <f t="shared" si="6"/>
        <v/>
      </c>
      <c r="Q29" s="75" t="str">
        <f t="shared" si="7"/>
        <v/>
      </c>
      <c r="R29" s="75" t="str">
        <f t="shared" si="4"/>
        <v/>
      </c>
      <c r="S29" s="193" t="str">
        <f t="shared" si="8"/>
        <v/>
      </c>
    </row>
    <row r="30" spans="1:19" s="90" customFormat="1" ht="50.1" customHeight="1" x14ac:dyDescent="0.2">
      <c r="A30" s="72">
        <f t="shared" si="9"/>
        <v>19</v>
      </c>
      <c r="B30" s="73"/>
      <c r="C30" s="73"/>
      <c r="D30" s="62"/>
      <c r="E30" s="61" t="e">
        <f t="shared" si="0"/>
        <v>#N/A</v>
      </c>
      <c r="F30" s="59" t="e">
        <f t="shared" si="1"/>
        <v>#N/A</v>
      </c>
      <c r="G30" s="60" t="e">
        <f t="shared" si="2"/>
        <v>#N/A</v>
      </c>
      <c r="H30" s="73"/>
      <c r="I30" s="74"/>
      <c r="J30" s="9"/>
      <c r="K30" s="63"/>
      <c r="L30" s="194" t="e">
        <f t="shared" si="3"/>
        <v>#N/A</v>
      </c>
      <c r="M30" s="193"/>
      <c r="N30" s="70"/>
      <c r="O30" s="75" t="str">
        <f t="shared" si="5"/>
        <v/>
      </c>
      <c r="P30" s="75" t="str">
        <f t="shared" si="6"/>
        <v/>
      </c>
      <c r="Q30" s="75" t="str">
        <f t="shared" si="7"/>
        <v/>
      </c>
      <c r="R30" s="75" t="str">
        <f t="shared" si="4"/>
        <v/>
      </c>
      <c r="S30" s="193" t="str">
        <f t="shared" si="8"/>
        <v/>
      </c>
    </row>
    <row r="31" spans="1:19" s="90" customFormat="1" ht="50.1" customHeight="1" x14ac:dyDescent="0.2">
      <c r="A31" s="72">
        <f t="shared" si="9"/>
        <v>20</v>
      </c>
      <c r="B31" s="73"/>
      <c r="C31" s="73"/>
      <c r="D31" s="62"/>
      <c r="E31" s="61" t="e">
        <f t="shared" si="0"/>
        <v>#N/A</v>
      </c>
      <c r="F31" s="59" t="e">
        <f t="shared" si="1"/>
        <v>#N/A</v>
      </c>
      <c r="G31" s="60" t="e">
        <f t="shared" si="2"/>
        <v>#N/A</v>
      </c>
      <c r="H31" s="73"/>
      <c r="I31" s="74"/>
      <c r="J31" s="9"/>
      <c r="K31" s="63"/>
      <c r="L31" s="194" t="e">
        <f t="shared" si="3"/>
        <v>#N/A</v>
      </c>
      <c r="M31" s="193"/>
      <c r="N31" s="70"/>
      <c r="O31" s="75" t="str">
        <f t="shared" si="5"/>
        <v/>
      </c>
      <c r="P31" s="75" t="str">
        <f t="shared" si="6"/>
        <v/>
      </c>
      <c r="Q31" s="75" t="str">
        <f t="shared" si="7"/>
        <v/>
      </c>
      <c r="R31" s="75" t="str">
        <f t="shared" si="4"/>
        <v/>
      </c>
      <c r="S31" s="193" t="str">
        <f t="shared" si="8"/>
        <v/>
      </c>
    </row>
    <row r="32" spans="1:19" s="90" customFormat="1" ht="50.1" customHeight="1" x14ac:dyDescent="0.2">
      <c r="A32" s="72">
        <f t="shared" si="9"/>
        <v>21</v>
      </c>
      <c r="B32" s="73"/>
      <c r="C32" s="73"/>
      <c r="D32" s="62"/>
      <c r="E32" s="61" t="e">
        <f t="shared" ref="E32:E41" si="10">IF(C32="1. إجراء",VLOOKUP(D32,procslist,3,FALSE),VLOOKUP(D32,docslist,3,FALSE))</f>
        <v>#N/A</v>
      </c>
      <c r="F32" s="59" t="e">
        <f t="shared" ref="F32:F41" si="11">IF(C32="1. إجراء",VLOOKUP(D32,procslist,4,FALSE),VLOOKUP(D32,docslist,4,FALSE))</f>
        <v>#N/A</v>
      </c>
      <c r="G32" s="60" t="e">
        <f t="shared" ref="G32:G41" si="12">IF(C32="1. إجراء",VLOOKUP(D32,procslist,5,FALSE),VLOOKUP(D32,docslist,5,FALSE))</f>
        <v>#N/A</v>
      </c>
      <c r="H32" s="73"/>
      <c r="I32" s="74"/>
      <c r="J32" s="9"/>
      <c r="K32" s="63"/>
      <c r="L32" s="194" t="e">
        <f t="shared" ref="L32:L41" si="13">IF(AND(E32&lt;&gt;"",NOT(B32="3. إلغاء وثيقة")),F32+1,"")</f>
        <v>#N/A</v>
      </c>
      <c r="M32" s="193"/>
      <c r="N32" s="70"/>
      <c r="O32" s="75" t="str">
        <f t="shared" si="5"/>
        <v/>
      </c>
      <c r="P32" s="75" t="str">
        <f t="shared" si="6"/>
        <v/>
      </c>
      <c r="Q32" s="75" t="str">
        <f t="shared" si="7"/>
        <v/>
      </c>
      <c r="R32" s="75" t="str">
        <f t="shared" ref="R32:R41" si="14">IF(ISBLANK(I32),"","R"&amp;TEXT(I32,"0000")&amp;"S"&amp;TEXT(A32,"00"))</f>
        <v/>
      </c>
      <c r="S32" s="193" t="str">
        <f t="shared" si="8"/>
        <v/>
      </c>
    </row>
    <row r="33" spans="1:19" s="90" customFormat="1" ht="50.1" customHeight="1" x14ac:dyDescent="0.2">
      <c r="A33" s="72">
        <f t="shared" si="9"/>
        <v>22</v>
      </c>
      <c r="B33" s="73"/>
      <c r="C33" s="73"/>
      <c r="D33" s="62"/>
      <c r="E33" s="61" t="e">
        <f t="shared" si="10"/>
        <v>#N/A</v>
      </c>
      <c r="F33" s="59" t="e">
        <f t="shared" si="11"/>
        <v>#N/A</v>
      </c>
      <c r="G33" s="60" t="e">
        <f t="shared" si="12"/>
        <v>#N/A</v>
      </c>
      <c r="H33" s="73"/>
      <c r="I33" s="74"/>
      <c r="J33" s="9"/>
      <c r="K33" s="63"/>
      <c r="L33" s="194" t="e">
        <f t="shared" si="13"/>
        <v>#N/A</v>
      </c>
      <c r="M33" s="193"/>
      <c r="N33" s="70"/>
      <c r="O33" s="75" t="str">
        <f>IF(ISBLANK($E$6),"",$E$6)</f>
        <v/>
      </c>
      <c r="P33" s="75" t="str">
        <f>IF(ISBLANK($E$7),"",$E$7)</f>
        <v/>
      </c>
      <c r="Q33" s="75" t="str">
        <f>IF(ISBLANK($E$8),"",$E$8)</f>
        <v/>
      </c>
      <c r="R33" s="75" t="str">
        <f t="shared" si="14"/>
        <v/>
      </c>
      <c r="S33" s="193" t="str">
        <f t="shared" si="8"/>
        <v/>
      </c>
    </row>
    <row r="34" spans="1:19" s="90" customFormat="1" ht="50.1" customHeight="1" x14ac:dyDescent="0.2">
      <c r="A34" s="72">
        <f t="shared" si="9"/>
        <v>23</v>
      </c>
      <c r="B34" s="73"/>
      <c r="C34" s="73"/>
      <c r="D34" s="62"/>
      <c r="E34" s="61" t="e">
        <f t="shared" si="10"/>
        <v>#N/A</v>
      </c>
      <c r="F34" s="59" t="e">
        <f t="shared" si="11"/>
        <v>#N/A</v>
      </c>
      <c r="G34" s="60" t="e">
        <f t="shared" si="12"/>
        <v>#N/A</v>
      </c>
      <c r="H34" s="73"/>
      <c r="I34" s="74"/>
      <c r="J34" s="9"/>
      <c r="K34" s="63"/>
      <c r="L34" s="194" t="e">
        <f t="shared" si="13"/>
        <v>#N/A</v>
      </c>
      <c r="M34" s="193"/>
      <c r="N34" s="70"/>
      <c r="O34" s="75" t="str">
        <f t="shared" si="5"/>
        <v/>
      </c>
      <c r="P34" s="75" t="str">
        <f t="shared" si="6"/>
        <v/>
      </c>
      <c r="Q34" s="75" t="str">
        <f t="shared" si="7"/>
        <v/>
      </c>
      <c r="R34" s="75" t="str">
        <f t="shared" si="14"/>
        <v/>
      </c>
      <c r="S34" s="193" t="str">
        <f t="shared" si="8"/>
        <v/>
      </c>
    </row>
    <row r="35" spans="1:19" s="90" customFormat="1" ht="50.1" customHeight="1" x14ac:dyDescent="0.2">
      <c r="A35" s="72">
        <f t="shared" si="9"/>
        <v>24</v>
      </c>
      <c r="B35" s="73"/>
      <c r="C35" s="73"/>
      <c r="D35" s="62"/>
      <c r="E35" s="61" t="e">
        <f t="shared" si="10"/>
        <v>#N/A</v>
      </c>
      <c r="F35" s="59" t="e">
        <f t="shared" si="11"/>
        <v>#N/A</v>
      </c>
      <c r="G35" s="60" t="e">
        <f t="shared" si="12"/>
        <v>#N/A</v>
      </c>
      <c r="H35" s="73"/>
      <c r="I35" s="74"/>
      <c r="J35" s="9"/>
      <c r="K35" s="63"/>
      <c r="L35" s="194" t="e">
        <f t="shared" si="13"/>
        <v>#N/A</v>
      </c>
      <c r="M35" s="193"/>
      <c r="N35" s="70"/>
      <c r="O35" s="75" t="str">
        <f t="shared" si="5"/>
        <v/>
      </c>
      <c r="P35" s="75" t="str">
        <f t="shared" si="6"/>
        <v/>
      </c>
      <c r="Q35" s="75" t="str">
        <f t="shared" si="7"/>
        <v/>
      </c>
      <c r="R35" s="75" t="str">
        <f t="shared" si="14"/>
        <v/>
      </c>
      <c r="S35" s="193" t="str">
        <f t="shared" si="8"/>
        <v/>
      </c>
    </row>
    <row r="36" spans="1:19" s="90" customFormat="1" ht="50.1" customHeight="1" x14ac:dyDescent="0.2">
      <c r="A36" s="72">
        <f t="shared" si="9"/>
        <v>25</v>
      </c>
      <c r="B36" s="73"/>
      <c r="C36" s="73"/>
      <c r="D36" s="62"/>
      <c r="E36" s="61" t="e">
        <f t="shared" si="10"/>
        <v>#N/A</v>
      </c>
      <c r="F36" s="59" t="e">
        <f t="shared" si="11"/>
        <v>#N/A</v>
      </c>
      <c r="G36" s="60" t="e">
        <f t="shared" si="12"/>
        <v>#N/A</v>
      </c>
      <c r="H36" s="73"/>
      <c r="I36" s="74"/>
      <c r="J36" s="9"/>
      <c r="K36" s="63"/>
      <c r="L36" s="194" t="e">
        <f t="shared" si="13"/>
        <v>#N/A</v>
      </c>
      <c r="M36" s="193"/>
      <c r="N36" s="70"/>
      <c r="O36" s="75" t="str">
        <f t="shared" si="5"/>
        <v/>
      </c>
      <c r="P36" s="75" t="str">
        <f t="shared" si="6"/>
        <v/>
      </c>
      <c r="Q36" s="75" t="str">
        <f t="shared" si="7"/>
        <v/>
      </c>
      <c r="R36" s="75" t="str">
        <f t="shared" si="14"/>
        <v/>
      </c>
      <c r="S36" s="193" t="str">
        <f t="shared" si="8"/>
        <v/>
      </c>
    </row>
    <row r="37" spans="1:19" s="90" customFormat="1" ht="50.1" customHeight="1" x14ac:dyDescent="0.2">
      <c r="A37" s="72">
        <f t="shared" si="9"/>
        <v>26</v>
      </c>
      <c r="B37" s="73"/>
      <c r="C37" s="73"/>
      <c r="D37" s="62"/>
      <c r="E37" s="61" t="e">
        <f t="shared" si="10"/>
        <v>#N/A</v>
      </c>
      <c r="F37" s="59" t="e">
        <f t="shared" si="11"/>
        <v>#N/A</v>
      </c>
      <c r="G37" s="60" t="e">
        <f t="shared" si="12"/>
        <v>#N/A</v>
      </c>
      <c r="H37" s="73"/>
      <c r="I37" s="74"/>
      <c r="J37" s="9"/>
      <c r="K37" s="63"/>
      <c r="L37" s="194" t="e">
        <f t="shared" si="13"/>
        <v>#N/A</v>
      </c>
      <c r="M37" s="193"/>
      <c r="N37" s="70"/>
      <c r="O37" s="75" t="str">
        <f t="shared" si="5"/>
        <v/>
      </c>
      <c r="P37" s="75" t="str">
        <f t="shared" si="6"/>
        <v/>
      </c>
      <c r="Q37" s="75" t="str">
        <f t="shared" si="7"/>
        <v/>
      </c>
      <c r="R37" s="75" t="str">
        <f t="shared" si="14"/>
        <v/>
      </c>
      <c r="S37" s="193" t="str">
        <f t="shared" si="8"/>
        <v/>
      </c>
    </row>
    <row r="38" spans="1:19" s="90" customFormat="1" ht="50.1" customHeight="1" x14ac:dyDescent="0.2">
      <c r="A38" s="72">
        <f t="shared" si="9"/>
        <v>27</v>
      </c>
      <c r="B38" s="73"/>
      <c r="C38" s="73"/>
      <c r="D38" s="62"/>
      <c r="E38" s="61" t="e">
        <f t="shared" si="10"/>
        <v>#N/A</v>
      </c>
      <c r="F38" s="59" t="e">
        <f t="shared" si="11"/>
        <v>#N/A</v>
      </c>
      <c r="G38" s="60" t="e">
        <f t="shared" si="12"/>
        <v>#N/A</v>
      </c>
      <c r="H38" s="73"/>
      <c r="I38" s="74"/>
      <c r="J38" s="9"/>
      <c r="K38" s="63"/>
      <c r="L38" s="194" t="e">
        <f t="shared" si="13"/>
        <v>#N/A</v>
      </c>
      <c r="M38" s="193"/>
      <c r="N38" s="70"/>
      <c r="O38" s="75" t="str">
        <f t="shared" si="5"/>
        <v/>
      </c>
      <c r="P38" s="75" t="str">
        <f t="shared" si="6"/>
        <v/>
      </c>
      <c r="Q38" s="75" t="str">
        <f t="shared" si="7"/>
        <v/>
      </c>
      <c r="R38" s="75" t="str">
        <f t="shared" si="14"/>
        <v/>
      </c>
      <c r="S38" s="193" t="str">
        <f t="shared" si="8"/>
        <v/>
      </c>
    </row>
    <row r="39" spans="1:19" s="90" customFormat="1" ht="50.1" customHeight="1" x14ac:dyDescent="0.2">
      <c r="A39" s="72">
        <f t="shared" si="9"/>
        <v>28</v>
      </c>
      <c r="B39" s="73"/>
      <c r="C39" s="73"/>
      <c r="D39" s="62"/>
      <c r="E39" s="61" t="e">
        <f t="shared" si="10"/>
        <v>#N/A</v>
      </c>
      <c r="F39" s="59" t="e">
        <f t="shared" si="11"/>
        <v>#N/A</v>
      </c>
      <c r="G39" s="60" t="e">
        <f t="shared" si="12"/>
        <v>#N/A</v>
      </c>
      <c r="H39" s="73"/>
      <c r="I39" s="74"/>
      <c r="J39" s="9"/>
      <c r="K39" s="63"/>
      <c r="L39" s="194" t="e">
        <f t="shared" si="13"/>
        <v>#N/A</v>
      </c>
      <c r="M39" s="193"/>
      <c r="N39" s="70"/>
      <c r="O39" s="75" t="str">
        <f t="shared" si="5"/>
        <v/>
      </c>
      <c r="P39" s="75" t="str">
        <f t="shared" si="6"/>
        <v/>
      </c>
      <c r="Q39" s="75" t="str">
        <f t="shared" si="7"/>
        <v/>
      </c>
      <c r="R39" s="75" t="str">
        <f t="shared" si="14"/>
        <v/>
      </c>
      <c r="S39" s="193" t="str">
        <f t="shared" si="8"/>
        <v/>
      </c>
    </row>
    <row r="40" spans="1:19" s="90" customFormat="1" ht="50.1" customHeight="1" x14ac:dyDescent="0.2">
      <c r="A40" s="72">
        <f t="shared" si="9"/>
        <v>29</v>
      </c>
      <c r="B40" s="73"/>
      <c r="C40" s="73"/>
      <c r="D40" s="62"/>
      <c r="E40" s="61" t="e">
        <f t="shared" si="10"/>
        <v>#N/A</v>
      </c>
      <c r="F40" s="59" t="e">
        <f t="shared" si="11"/>
        <v>#N/A</v>
      </c>
      <c r="G40" s="60" t="e">
        <f t="shared" si="12"/>
        <v>#N/A</v>
      </c>
      <c r="H40" s="73"/>
      <c r="I40" s="74"/>
      <c r="J40" s="9"/>
      <c r="K40" s="63"/>
      <c r="L40" s="194" t="e">
        <f t="shared" si="13"/>
        <v>#N/A</v>
      </c>
      <c r="M40" s="193"/>
      <c r="N40" s="70"/>
      <c r="O40" s="75" t="str">
        <f t="shared" si="5"/>
        <v/>
      </c>
      <c r="P40" s="75" t="str">
        <f t="shared" si="6"/>
        <v/>
      </c>
      <c r="Q40" s="75" t="str">
        <f t="shared" si="7"/>
        <v/>
      </c>
      <c r="R40" s="75" t="str">
        <f t="shared" si="14"/>
        <v/>
      </c>
      <c r="S40" s="193" t="str">
        <f t="shared" si="8"/>
        <v/>
      </c>
    </row>
    <row r="41" spans="1:19" s="90" customFormat="1" ht="50.1" customHeight="1" x14ac:dyDescent="0.2">
      <c r="A41" s="72">
        <f t="shared" si="9"/>
        <v>30</v>
      </c>
      <c r="B41" s="73"/>
      <c r="C41" s="73"/>
      <c r="D41" s="62"/>
      <c r="E41" s="61" t="e">
        <f t="shared" si="10"/>
        <v>#N/A</v>
      </c>
      <c r="F41" s="59" t="e">
        <f t="shared" si="11"/>
        <v>#N/A</v>
      </c>
      <c r="G41" s="60" t="e">
        <f t="shared" si="12"/>
        <v>#N/A</v>
      </c>
      <c r="H41" s="73"/>
      <c r="I41" s="74"/>
      <c r="J41" s="9"/>
      <c r="K41" s="63"/>
      <c r="L41" s="194" t="e">
        <f t="shared" si="13"/>
        <v>#N/A</v>
      </c>
      <c r="M41" s="193"/>
      <c r="N41" s="70"/>
      <c r="O41" s="75" t="str">
        <f t="shared" si="5"/>
        <v/>
      </c>
      <c r="P41" s="75" t="str">
        <f t="shared" si="6"/>
        <v/>
      </c>
      <c r="Q41" s="75" t="str">
        <f t="shared" si="7"/>
        <v/>
      </c>
      <c r="R41" s="75" t="str">
        <f t="shared" si="14"/>
        <v/>
      </c>
      <c r="S41" s="193" t="str">
        <f t="shared" si="8"/>
        <v/>
      </c>
    </row>
  </sheetData>
  <sheetProtection formatCells="0" formatColumns="0" formatRows="0" insertColumns="0" insertRows="0" insertHyperlinks="0" deleteColumns="0" deleteRows="0" sort="0" autoFilter="0" pivotTables="0"/>
  <mergeCells count="5">
    <mergeCell ref="A10:H10"/>
    <mergeCell ref="A6:D6"/>
    <mergeCell ref="A8:D8"/>
    <mergeCell ref="A7:D7"/>
    <mergeCell ref="I10:S10"/>
  </mergeCells>
  <dataValidations count="6">
    <dataValidation type="list" allowBlank="1" showInputMessage="1" showErrorMessage="1" sqref="B12:B41">
      <formula1>changetype</formula1>
    </dataValidation>
    <dataValidation type="list" allowBlank="1" showInputMessage="1" showErrorMessage="1" sqref="H12:H41">
      <formula1>changepurpose</formula1>
    </dataValidation>
    <dataValidation type="list" allowBlank="1" showInputMessage="1" showErrorMessage="1" sqref="K12:K41">
      <formula1>decision</formula1>
    </dataValidation>
    <dataValidation type="list" allowBlank="1" showInputMessage="1" showErrorMessage="1" sqref="C12:C41">
      <formula1>doctype</formula1>
    </dataValidation>
    <dataValidation type="list" errorStyle="warning" allowBlank="1" showInputMessage="1" showErrorMessage="1" errorTitle="رمز وثيقة جديد" error="الرمز المُدخل غير مضمن في السجلات_x000a_يجوز الإدخال يدوياً فقط إذا كان نوع طلب التغيير هو_x000a_ &quot;1. إنشاء وثيقة جديدة&quot;" sqref="D12:D41">
      <formula1>IF(C12="1. إجراء",proccodecolumn,doccodecolumn)</formula1>
    </dataValidation>
    <dataValidation type="custom" allowBlank="1" showInputMessage="1" showErrorMessage="1" errorTitle="خلية محمية" error="يتم تعبئة الخلية آليا بناء على رمز .الوثيقة_x000a__x000a_لا يُسمح بالإدخال إلا إذا كان نوع طلب التغيير هو_x000a_ &quot;1. إنشاء وثيقة جديدة&quot;" sqref="E12:G41">
      <formula1>$B12="1. إنشاء وثيقة جديدة"</formula1>
    </dataValidation>
  </dataValidations>
  <printOptions horizontalCentered="1"/>
  <pageMargins left="0.39370078740157483" right="0.39370078740157483" top="0.78740157480314965" bottom="0.78740157480314965" header="0.51181102362204722" footer="0.51181102362204722"/>
  <pageSetup paperSize="8" scale="75" fitToHeight="0" orientation="landscape" r:id="rId1"/>
  <headerFooter alignWithMargins="0">
    <oddHeader xml:space="preserve">&amp;C&amp;"Simplified Arabic,Regular"&amp;12صفحة &amp;P من &amp;N </oddHeader>
    <oddFooter>&amp;L&amp;"Times New Roman,Regular"&amp;8&amp;Z&amp;F&gt;&amp;A (Printed: &amp;D &amp;T)&amp;R&amp;"Simplified Arabic,Regular"آيزو 9001</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G101"/>
  <sheetViews>
    <sheetView rightToLeft="1" topLeftCell="A7" zoomScaleNormal="100" workbookViewId="0">
      <selection activeCell="A20" sqref="A20"/>
    </sheetView>
  </sheetViews>
  <sheetFormatPr defaultRowHeight="12.75" x14ac:dyDescent="0.2"/>
  <cols>
    <col min="1" max="1" width="15.5703125" style="2" customWidth="1"/>
    <col min="2" max="2" width="8" style="2" customWidth="1"/>
    <col min="3" max="3" width="45.140625" style="2" bestFit="1" customWidth="1"/>
    <col min="4" max="4" width="15.85546875" style="15" customWidth="1"/>
    <col min="5" max="5" width="13" style="2" bestFit="1" customWidth="1"/>
    <col min="6" max="6" width="16.85546875" style="2" customWidth="1"/>
    <col min="7" max="7" width="78.42578125" style="1" customWidth="1"/>
    <col min="8" max="16384" width="9.140625" style="1"/>
  </cols>
  <sheetData>
    <row r="1" spans="1:7" ht="34.5" customHeight="1" x14ac:dyDescent="0.2">
      <c r="A1" s="21" t="s">
        <v>1</v>
      </c>
      <c r="B1" s="25"/>
      <c r="C1" s="25"/>
      <c r="D1" s="269" t="s">
        <v>245</v>
      </c>
      <c r="E1" s="269"/>
      <c r="F1" s="269"/>
      <c r="G1" s="22"/>
    </row>
    <row r="2" spans="1:7" ht="34.5" customHeight="1" x14ac:dyDescent="0.2">
      <c r="A2" s="13" t="s">
        <v>2</v>
      </c>
      <c r="B2" s="20" t="s">
        <v>208</v>
      </c>
      <c r="C2" s="14"/>
      <c r="D2" s="269"/>
      <c r="E2" s="269"/>
      <c r="F2" s="269"/>
    </row>
    <row r="3" spans="1:7" ht="34.5" customHeight="1" x14ac:dyDescent="0.2">
      <c r="A3" s="13" t="s">
        <v>3</v>
      </c>
      <c r="B3" s="13" t="s">
        <v>209</v>
      </c>
      <c r="C3" s="14"/>
      <c r="D3" s="22"/>
      <c r="E3" s="22"/>
      <c r="F3" s="22"/>
    </row>
    <row r="4" spans="1:7" ht="34.5" customHeight="1" x14ac:dyDescent="0.2">
      <c r="A4" s="13" t="s">
        <v>4</v>
      </c>
      <c r="B4" s="17">
        <v>101</v>
      </c>
      <c r="C4" s="25" t="s">
        <v>0</v>
      </c>
      <c r="D4" s="276">
        <v>44892</v>
      </c>
      <c r="E4" s="276"/>
      <c r="F4" s="276"/>
    </row>
    <row r="5" spans="1:7" x14ac:dyDescent="0.2">
      <c r="A5" s="16"/>
      <c r="B5" s="16"/>
      <c r="D5" s="2"/>
    </row>
    <row r="6" spans="1:7" s="3" customFormat="1" ht="49.5" x14ac:dyDescent="0.2">
      <c r="A6" s="5" t="s">
        <v>213</v>
      </c>
      <c r="B6" s="5" t="s">
        <v>207</v>
      </c>
      <c r="C6" s="4" t="s">
        <v>205</v>
      </c>
      <c r="D6" s="5" t="s">
        <v>29</v>
      </c>
      <c r="E6" s="5" t="s">
        <v>28</v>
      </c>
      <c r="F6" s="5" t="s">
        <v>238</v>
      </c>
      <c r="G6" s="162" t="s">
        <v>504</v>
      </c>
    </row>
    <row r="7" spans="1:7" s="3" customFormat="1" ht="25.5" x14ac:dyDescent="0.2">
      <c r="A7" s="7" t="s">
        <v>158</v>
      </c>
      <c r="B7" s="164">
        <f>IF(ISNUMBER(B6),B6+1,1)</f>
        <v>1</v>
      </c>
      <c r="C7" s="8" t="s">
        <v>157</v>
      </c>
      <c r="D7" s="19">
        <v>201</v>
      </c>
      <c r="E7" s="9">
        <v>45190</v>
      </c>
      <c r="F7" s="10" t="s">
        <v>54</v>
      </c>
      <c r="G7" s="204" t="s">
        <v>505</v>
      </c>
    </row>
    <row r="8" spans="1:7" s="3" customFormat="1" ht="25.5" x14ac:dyDescent="0.2">
      <c r="A8" s="7" t="s">
        <v>196</v>
      </c>
      <c r="B8" s="164">
        <f t="shared" ref="B8:B29" si="0">IF(ISNUMBER(B7),B7+1,1)</f>
        <v>2</v>
      </c>
      <c r="C8" s="8" t="s">
        <v>195</v>
      </c>
      <c r="D8" s="19">
        <v>203</v>
      </c>
      <c r="E8" s="9">
        <v>45190</v>
      </c>
      <c r="F8" s="10" t="s">
        <v>54</v>
      </c>
      <c r="G8" s="204" t="s">
        <v>506</v>
      </c>
    </row>
    <row r="9" spans="1:7" s="3" customFormat="1" ht="25.5" x14ac:dyDescent="0.2">
      <c r="A9" s="7" t="s">
        <v>190</v>
      </c>
      <c r="B9" s="164">
        <f t="shared" si="0"/>
        <v>3</v>
      </c>
      <c r="C9" s="8" t="s">
        <v>189</v>
      </c>
      <c r="D9" s="19">
        <v>203</v>
      </c>
      <c r="E9" s="9">
        <v>44818</v>
      </c>
      <c r="F9" s="10" t="s">
        <v>54</v>
      </c>
      <c r="G9" s="204" t="s">
        <v>507</v>
      </c>
    </row>
    <row r="10" spans="1:7" s="3" customFormat="1" ht="25.5" x14ac:dyDescent="0.2">
      <c r="A10" s="7" t="s">
        <v>74</v>
      </c>
      <c r="B10" s="164">
        <f t="shared" si="0"/>
        <v>4</v>
      </c>
      <c r="C10" s="8" t="s">
        <v>73</v>
      </c>
      <c r="D10" s="19">
        <v>105</v>
      </c>
      <c r="E10" s="9">
        <v>42899</v>
      </c>
      <c r="F10" s="10" t="s">
        <v>54</v>
      </c>
      <c r="G10" s="204" t="s">
        <v>508</v>
      </c>
    </row>
    <row r="11" spans="1:7" s="3" customFormat="1" ht="25.5" x14ac:dyDescent="0.2">
      <c r="A11" s="7" t="s">
        <v>182</v>
      </c>
      <c r="B11" s="164">
        <f t="shared" si="0"/>
        <v>5</v>
      </c>
      <c r="C11" s="99" t="s">
        <v>181</v>
      </c>
      <c r="D11" s="100">
        <v>201</v>
      </c>
      <c r="E11" s="101">
        <v>45546</v>
      </c>
      <c r="F11" s="10" t="s">
        <v>54</v>
      </c>
      <c r="G11" s="204" t="s">
        <v>509</v>
      </c>
    </row>
    <row r="12" spans="1:7" s="3" customFormat="1" ht="25.5" x14ac:dyDescent="0.2">
      <c r="A12" s="7" t="s">
        <v>170</v>
      </c>
      <c r="B12" s="164">
        <f t="shared" si="0"/>
        <v>6</v>
      </c>
      <c r="C12" s="8" t="s">
        <v>169</v>
      </c>
      <c r="D12" s="19">
        <v>201</v>
      </c>
      <c r="E12" s="9">
        <v>44776</v>
      </c>
      <c r="F12" s="10" t="s">
        <v>54</v>
      </c>
      <c r="G12" s="204" t="s">
        <v>510</v>
      </c>
    </row>
    <row r="13" spans="1:7" s="3" customFormat="1" ht="25.5" x14ac:dyDescent="0.2">
      <c r="A13" s="7" t="s">
        <v>80</v>
      </c>
      <c r="B13" s="164">
        <f t="shared" si="0"/>
        <v>7</v>
      </c>
      <c r="C13" s="8" t="s">
        <v>110</v>
      </c>
      <c r="D13" s="19">
        <v>107</v>
      </c>
      <c r="E13" s="9">
        <v>44818</v>
      </c>
      <c r="F13" s="10" t="s">
        <v>54</v>
      </c>
      <c r="G13" s="204" t="s">
        <v>511</v>
      </c>
    </row>
    <row r="14" spans="1:7" s="3" customFormat="1" ht="25.5" x14ac:dyDescent="0.2">
      <c r="A14" s="7" t="s">
        <v>148</v>
      </c>
      <c r="B14" s="164">
        <f t="shared" si="0"/>
        <v>8</v>
      </c>
      <c r="C14" s="99" t="s">
        <v>512</v>
      </c>
      <c r="D14" s="100">
        <v>104</v>
      </c>
      <c r="E14" s="101">
        <v>44424</v>
      </c>
      <c r="F14" s="10" t="s">
        <v>54</v>
      </c>
      <c r="G14" s="204" t="s">
        <v>513</v>
      </c>
    </row>
    <row r="15" spans="1:7" s="3" customFormat="1" ht="25.5" x14ac:dyDescent="0.2">
      <c r="A15" s="7" t="s">
        <v>7</v>
      </c>
      <c r="B15" s="164">
        <f t="shared" si="0"/>
        <v>9</v>
      </c>
      <c r="C15" s="8" t="s">
        <v>8</v>
      </c>
      <c r="D15" s="19">
        <v>203</v>
      </c>
      <c r="E15" s="9">
        <v>45546</v>
      </c>
      <c r="F15" s="10" t="s">
        <v>54</v>
      </c>
      <c r="G15" s="204" t="s">
        <v>514</v>
      </c>
    </row>
    <row r="16" spans="1:7" s="3" customFormat="1" ht="25.5" x14ac:dyDescent="0.2">
      <c r="A16" s="7" t="s">
        <v>66</v>
      </c>
      <c r="B16" s="164">
        <f t="shared" si="0"/>
        <v>10</v>
      </c>
      <c r="C16" s="8" t="s">
        <v>124</v>
      </c>
      <c r="D16" s="19">
        <v>108</v>
      </c>
      <c r="E16" s="9">
        <v>44881</v>
      </c>
      <c r="F16" s="10" t="s">
        <v>54</v>
      </c>
      <c r="G16" s="204" t="s">
        <v>515</v>
      </c>
    </row>
    <row r="17" spans="1:7" s="3" customFormat="1" ht="25.5" x14ac:dyDescent="0.2">
      <c r="A17" s="7" t="s">
        <v>117</v>
      </c>
      <c r="B17" s="164">
        <f t="shared" si="0"/>
        <v>11</v>
      </c>
      <c r="C17" s="8" t="s">
        <v>116</v>
      </c>
      <c r="D17" s="19">
        <v>106</v>
      </c>
      <c r="E17" s="9">
        <v>44818</v>
      </c>
      <c r="F17" s="10" t="s">
        <v>54</v>
      </c>
      <c r="G17" s="204" t="s">
        <v>516</v>
      </c>
    </row>
    <row r="18" spans="1:7" s="3" customFormat="1" ht="25.5" x14ac:dyDescent="0.2">
      <c r="A18" s="7" t="s">
        <v>112</v>
      </c>
      <c r="B18" s="164">
        <f t="shared" si="0"/>
        <v>12</v>
      </c>
      <c r="C18" s="8" t="s">
        <v>111</v>
      </c>
      <c r="D18" s="19">
        <v>106</v>
      </c>
      <c r="E18" s="9">
        <v>44818</v>
      </c>
      <c r="F18" s="10" t="s">
        <v>54</v>
      </c>
      <c r="G18" s="204" t="s">
        <v>517</v>
      </c>
    </row>
    <row r="19" spans="1:7" s="3" customFormat="1" ht="25.5" x14ac:dyDescent="0.2">
      <c r="A19" s="7" t="s">
        <v>21</v>
      </c>
      <c r="B19" s="164">
        <f t="shared" si="0"/>
        <v>13</v>
      </c>
      <c r="C19" s="8" t="s">
        <v>22</v>
      </c>
      <c r="D19" s="19">
        <v>104</v>
      </c>
      <c r="E19" s="9">
        <v>45138</v>
      </c>
      <c r="F19" s="10" t="s">
        <v>54</v>
      </c>
      <c r="G19" s="204" t="s">
        <v>518</v>
      </c>
    </row>
    <row r="20" spans="1:7" s="3" customFormat="1" ht="25.5" x14ac:dyDescent="0.2">
      <c r="A20" s="7" t="s">
        <v>25</v>
      </c>
      <c r="B20" s="164">
        <f t="shared" si="0"/>
        <v>14</v>
      </c>
      <c r="C20" s="8" t="s">
        <v>26</v>
      </c>
      <c r="D20" s="19">
        <v>202</v>
      </c>
      <c r="E20" s="9">
        <v>45601</v>
      </c>
      <c r="F20" s="10" t="s">
        <v>54</v>
      </c>
      <c r="G20" s="204" t="s">
        <v>519</v>
      </c>
    </row>
    <row r="21" spans="1:7" s="3" customFormat="1" ht="25.5" x14ac:dyDescent="0.2">
      <c r="A21" s="7" t="s">
        <v>107</v>
      </c>
      <c r="B21" s="164">
        <f t="shared" si="0"/>
        <v>15</v>
      </c>
      <c r="C21" s="8" t="s">
        <v>695</v>
      </c>
      <c r="D21" s="19">
        <v>105</v>
      </c>
      <c r="E21" s="9">
        <v>44711</v>
      </c>
      <c r="F21" s="10" t="s">
        <v>54</v>
      </c>
      <c r="G21" s="204" t="s">
        <v>520</v>
      </c>
    </row>
    <row r="22" spans="1:7" s="3" customFormat="1" ht="25.5" x14ac:dyDescent="0.2">
      <c r="A22" s="7" t="s">
        <v>100</v>
      </c>
      <c r="B22" s="164">
        <f t="shared" si="0"/>
        <v>16</v>
      </c>
      <c r="C22" s="99" t="s">
        <v>99</v>
      </c>
      <c r="D22" s="100">
        <v>106</v>
      </c>
      <c r="E22" s="101">
        <v>44424</v>
      </c>
      <c r="F22" s="10" t="s">
        <v>54</v>
      </c>
      <c r="G22" s="204" t="s">
        <v>521</v>
      </c>
    </row>
    <row r="23" spans="1:7" s="3" customFormat="1" ht="25.5" x14ac:dyDescent="0.2">
      <c r="A23" s="7" t="s">
        <v>92</v>
      </c>
      <c r="B23" s="164">
        <f t="shared" si="0"/>
        <v>17</v>
      </c>
      <c r="C23" s="99" t="s">
        <v>91</v>
      </c>
      <c r="D23" s="100">
        <v>107</v>
      </c>
      <c r="E23" s="101">
        <v>44711</v>
      </c>
      <c r="F23" s="10" t="s">
        <v>54</v>
      </c>
      <c r="G23" s="204" t="s">
        <v>522</v>
      </c>
    </row>
    <row r="24" spans="1:7" s="3" customFormat="1" ht="25.5" x14ac:dyDescent="0.2">
      <c r="A24" s="7" t="s">
        <v>90</v>
      </c>
      <c r="B24" s="164">
        <f t="shared" si="0"/>
        <v>18</v>
      </c>
      <c r="C24" s="8" t="s">
        <v>89</v>
      </c>
      <c r="D24" s="19">
        <v>108</v>
      </c>
      <c r="E24" s="9">
        <v>44818</v>
      </c>
      <c r="F24" s="10" t="s">
        <v>54</v>
      </c>
      <c r="G24" s="204" t="s">
        <v>523</v>
      </c>
    </row>
    <row r="25" spans="1:7" s="3" customFormat="1" ht="25.5" x14ac:dyDescent="0.2">
      <c r="A25" s="7" t="s">
        <v>88</v>
      </c>
      <c r="B25" s="164">
        <f t="shared" si="0"/>
        <v>19</v>
      </c>
      <c r="C25" s="8" t="s">
        <v>87</v>
      </c>
      <c r="D25" s="19">
        <v>106</v>
      </c>
      <c r="E25" s="9">
        <v>44818</v>
      </c>
      <c r="F25" s="10" t="s">
        <v>54</v>
      </c>
      <c r="G25" s="204" t="s">
        <v>524</v>
      </c>
    </row>
    <row r="26" spans="1:7" s="3" customFormat="1" ht="25.5" x14ac:dyDescent="0.2">
      <c r="A26" s="7" t="s">
        <v>77</v>
      </c>
      <c r="B26" s="164">
        <f t="shared" si="0"/>
        <v>20</v>
      </c>
      <c r="C26" s="8" t="s">
        <v>760</v>
      </c>
      <c r="D26" s="19">
        <v>108</v>
      </c>
      <c r="E26" s="9">
        <v>45092</v>
      </c>
      <c r="F26" s="10" t="s">
        <v>54</v>
      </c>
      <c r="G26" s="204" t="s">
        <v>525</v>
      </c>
    </row>
    <row r="27" spans="1:7" s="3" customFormat="1" ht="25.5" x14ac:dyDescent="0.2">
      <c r="A27" s="7" t="s">
        <v>65</v>
      </c>
      <c r="B27" s="164">
        <f t="shared" si="0"/>
        <v>21</v>
      </c>
      <c r="C27" s="8" t="s">
        <v>693</v>
      </c>
      <c r="D27" s="19">
        <v>104</v>
      </c>
      <c r="E27" s="9">
        <v>45277</v>
      </c>
      <c r="F27" s="10" t="s">
        <v>54</v>
      </c>
      <c r="G27" s="204" t="s">
        <v>526</v>
      </c>
    </row>
    <row r="28" spans="1:7" s="3" customFormat="1" ht="25.5" x14ac:dyDescent="0.2">
      <c r="A28" s="7" t="s">
        <v>59</v>
      </c>
      <c r="B28" s="164">
        <f t="shared" si="0"/>
        <v>22</v>
      </c>
      <c r="C28" s="8" t="s">
        <v>694</v>
      </c>
      <c r="D28" s="19">
        <v>104</v>
      </c>
      <c r="E28" s="9">
        <v>44881</v>
      </c>
      <c r="F28" s="10" t="s">
        <v>54</v>
      </c>
      <c r="G28" s="204" t="s">
        <v>527</v>
      </c>
    </row>
    <row r="29" spans="1:7" s="3" customFormat="1" ht="25.5" x14ac:dyDescent="0.2">
      <c r="A29" s="7" t="s">
        <v>756</v>
      </c>
      <c r="B29" s="164">
        <f t="shared" si="0"/>
        <v>23</v>
      </c>
      <c r="C29" s="8" t="s">
        <v>758</v>
      </c>
      <c r="D29" s="19">
        <v>101</v>
      </c>
      <c r="E29" s="9">
        <v>45277</v>
      </c>
      <c r="F29" s="10" t="s">
        <v>54</v>
      </c>
      <c r="G29" s="204" t="s">
        <v>759</v>
      </c>
    </row>
    <row r="30" spans="1:7" s="3" customFormat="1" ht="24.75" x14ac:dyDescent="0.2">
      <c r="A30"/>
      <c r="B30"/>
      <c r="C30"/>
      <c r="D30"/>
      <c r="E30"/>
      <c r="F30"/>
    </row>
    <row r="31" spans="1:7" s="3" customFormat="1" ht="24.75" x14ac:dyDescent="0.2">
      <c r="A31"/>
      <c r="B31"/>
      <c r="C31"/>
      <c r="D31"/>
      <c r="E31"/>
      <c r="F31"/>
    </row>
    <row r="32" spans="1:7" s="3" customFormat="1" ht="24.75" x14ac:dyDescent="0.2">
      <c r="A32"/>
      <c r="B32"/>
      <c r="C32"/>
      <c r="D32"/>
      <c r="E32"/>
      <c r="F32"/>
    </row>
    <row r="33" spans="1:6" s="3" customFormat="1" ht="24.75" x14ac:dyDescent="0.2">
      <c r="A33"/>
      <c r="B33"/>
      <c r="C33"/>
      <c r="D33"/>
      <c r="E33"/>
      <c r="F33"/>
    </row>
    <row r="34" spans="1:6" s="3" customFormat="1" ht="24.75" x14ac:dyDescent="0.2">
      <c r="A34"/>
      <c r="B34"/>
      <c r="C34"/>
      <c r="D34"/>
      <c r="E34"/>
      <c r="F34"/>
    </row>
    <row r="35" spans="1:6" s="3" customFormat="1" ht="24.75" x14ac:dyDescent="0.2">
      <c r="A35"/>
      <c r="B35"/>
      <c r="C35"/>
      <c r="D35"/>
      <c r="E35"/>
      <c r="F35"/>
    </row>
    <row r="36" spans="1:6" s="3" customFormat="1" ht="24.75" x14ac:dyDescent="0.2">
      <c r="A36"/>
      <c r="B36"/>
      <c r="C36"/>
      <c r="D36"/>
      <c r="E36"/>
      <c r="F36"/>
    </row>
    <row r="37" spans="1:6" s="3" customFormat="1" ht="24.75" x14ac:dyDescent="0.2">
      <c r="A37"/>
      <c r="B37"/>
      <c r="C37"/>
      <c r="D37"/>
      <c r="E37"/>
      <c r="F37"/>
    </row>
    <row r="38" spans="1:6" s="3" customFormat="1" ht="24.75" x14ac:dyDescent="0.2">
      <c r="A38"/>
      <c r="B38"/>
      <c r="C38"/>
      <c r="D38"/>
      <c r="E38"/>
      <c r="F38"/>
    </row>
    <row r="39" spans="1:6" s="3" customFormat="1" ht="24.75" x14ac:dyDescent="0.2">
      <c r="A39"/>
      <c r="B39"/>
      <c r="C39"/>
      <c r="D39"/>
      <c r="E39"/>
      <c r="F39"/>
    </row>
    <row r="40" spans="1:6" s="3" customFormat="1" ht="24.75" x14ac:dyDescent="0.2">
      <c r="A40"/>
      <c r="B40"/>
      <c r="C40"/>
      <c r="D40"/>
      <c r="E40"/>
      <c r="F40"/>
    </row>
    <row r="41" spans="1:6" s="3" customFormat="1" ht="24.75" x14ac:dyDescent="0.2">
      <c r="A41"/>
      <c r="B41"/>
      <c r="C41"/>
      <c r="D41"/>
      <c r="E41"/>
      <c r="F41"/>
    </row>
    <row r="42" spans="1:6" s="3" customFormat="1" ht="24.75" x14ac:dyDescent="0.2">
      <c r="A42"/>
      <c r="B42"/>
      <c r="C42"/>
      <c r="D42"/>
      <c r="E42"/>
      <c r="F42"/>
    </row>
    <row r="43" spans="1:6" s="3" customFormat="1" ht="24.75" x14ac:dyDescent="0.2">
      <c r="A43"/>
      <c r="B43"/>
      <c r="C43"/>
      <c r="D43"/>
      <c r="E43"/>
      <c r="F43"/>
    </row>
    <row r="44" spans="1:6" s="3" customFormat="1" ht="24.75" x14ac:dyDescent="0.2">
      <c r="A44"/>
      <c r="B44"/>
      <c r="C44"/>
      <c r="D44"/>
      <c r="E44"/>
      <c r="F44"/>
    </row>
    <row r="45" spans="1:6" s="3" customFormat="1" ht="24.75" x14ac:dyDescent="0.2">
      <c r="A45"/>
      <c r="B45"/>
      <c r="C45"/>
      <c r="D45"/>
      <c r="E45"/>
      <c r="F45"/>
    </row>
    <row r="46" spans="1:6" s="3" customFormat="1" ht="24.75" x14ac:dyDescent="0.2">
      <c r="A46"/>
      <c r="B46"/>
      <c r="C46"/>
      <c r="D46"/>
      <c r="E46"/>
      <c r="F46"/>
    </row>
    <row r="47" spans="1:6" s="3" customFormat="1" ht="24.75" x14ac:dyDescent="0.2">
      <c r="A47"/>
      <c r="B47"/>
      <c r="C47"/>
      <c r="D47"/>
      <c r="E47"/>
      <c r="F47"/>
    </row>
    <row r="48" spans="1:6" s="3" customFormat="1" ht="24.75" x14ac:dyDescent="0.2">
      <c r="A48"/>
      <c r="B48"/>
      <c r="C48"/>
      <c r="D48"/>
      <c r="E48"/>
      <c r="F48"/>
    </row>
    <row r="49" spans="1:6" s="3" customFormat="1" ht="24.75" x14ac:dyDescent="0.2">
      <c r="A49"/>
      <c r="B49"/>
      <c r="C49"/>
      <c r="D49"/>
      <c r="E49"/>
      <c r="F49"/>
    </row>
    <row r="50" spans="1:6" s="3" customFormat="1" ht="24.75" x14ac:dyDescent="0.2">
      <c r="A50"/>
      <c r="B50"/>
      <c r="C50"/>
      <c r="D50"/>
      <c r="E50"/>
      <c r="F50"/>
    </row>
    <row r="51" spans="1:6" s="3" customFormat="1" ht="24.75" x14ac:dyDescent="0.2">
      <c r="A51"/>
      <c r="B51"/>
      <c r="C51"/>
      <c r="D51"/>
      <c r="E51"/>
      <c r="F51"/>
    </row>
    <row r="52" spans="1:6" s="3" customFormat="1" ht="24.75" x14ac:dyDescent="0.2">
      <c r="A52"/>
      <c r="B52"/>
      <c r="C52"/>
      <c r="D52"/>
      <c r="E52"/>
      <c r="F52"/>
    </row>
    <row r="53" spans="1:6" s="3" customFormat="1" ht="24.75" x14ac:dyDescent="0.2">
      <c r="A53"/>
      <c r="B53"/>
      <c r="C53"/>
      <c r="D53"/>
      <c r="E53"/>
      <c r="F53"/>
    </row>
    <row r="54" spans="1:6" s="3" customFormat="1" ht="24.75" x14ac:dyDescent="0.2">
      <c r="A54"/>
      <c r="B54"/>
      <c r="C54"/>
      <c r="D54"/>
      <c r="E54"/>
      <c r="F54"/>
    </row>
    <row r="55" spans="1:6" s="3" customFormat="1" ht="24.75" x14ac:dyDescent="0.2">
      <c r="A55"/>
      <c r="B55"/>
      <c r="C55"/>
      <c r="D55"/>
      <c r="E55"/>
      <c r="F55"/>
    </row>
    <row r="56" spans="1:6" s="3" customFormat="1" ht="24.75" x14ac:dyDescent="0.2">
      <c r="A56"/>
      <c r="B56"/>
      <c r="C56"/>
      <c r="D56"/>
      <c r="E56"/>
      <c r="F56"/>
    </row>
    <row r="57" spans="1:6" s="3" customFormat="1" ht="24.75" x14ac:dyDescent="0.2">
      <c r="A57"/>
      <c r="B57"/>
      <c r="C57"/>
      <c r="D57"/>
      <c r="E57"/>
      <c r="F57"/>
    </row>
    <row r="58" spans="1:6" s="3" customFormat="1" ht="24.75" x14ac:dyDescent="0.2">
      <c r="A58"/>
      <c r="B58"/>
      <c r="C58"/>
      <c r="D58"/>
      <c r="E58"/>
      <c r="F58"/>
    </row>
    <row r="59" spans="1:6" s="3" customFormat="1" ht="24.75" x14ac:dyDescent="0.2">
      <c r="A59"/>
      <c r="B59"/>
      <c r="C59"/>
      <c r="D59"/>
      <c r="E59"/>
      <c r="F59"/>
    </row>
    <row r="60" spans="1:6" s="3" customFormat="1" ht="24.75" x14ac:dyDescent="0.2">
      <c r="A60"/>
      <c r="B60"/>
      <c r="C60"/>
      <c r="D60"/>
      <c r="E60"/>
      <c r="F60"/>
    </row>
    <row r="61" spans="1:6" s="3" customFormat="1" ht="24.75" x14ac:dyDescent="0.2">
      <c r="A61"/>
      <c r="B61"/>
      <c r="C61"/>
      <c r="D61"/>
      <c r="E61"/>
      <c r="F61"/>
    </row>
    <row r="62" spans="1:6" s="3" customFormat="1" ht="24.75" x14ac:dyDescent="0.2">
      <c r="A62"/>
      <c r="B62"/>
      <c r="C62"/>
      <c r="D62"/>
      <c r="E62"/>
      <c r="F62"/>
    </row>
    <row r="63" spans="1:6" s="3" customFormat="1" ht="24.75" x14ac:dyDescent="0.2">
      <c r="A63"/>
      <c r="B63"/>
      <c r="C63"/>
      <c r="D63"/>
      <c r="E63"/>
      <c r="F63"/>
    </row>
    <row r="64" spans="1:6" s="3" customFormat="1" ht="24.75" x14ac:dyDescent="0.2">
      <c r="A64"/>
      <c r="B64"/>
      <c r="C64"/>
      <c r="D64"/>
      <c r="E64"/>
      <c r="F64"/>
    </row>
    <row r="65" spans="1:6" s="3" customFormat="1" ht="24.75" x14ac:dyDescent="0.2">
      <c r="A65"/>
      <c r="B65"/>
      <c r="C65"/>
      <c r="D65"/>
      <c r="E65"/>
      <c r="F65"/>
    </row>
    <row r="66" spans="1:6" s="3" customFormat="1" ht="24.75" x14ac:dyDescent="0.2">
      <c r="A66"/>
      <c r="B66"/>
      <c r="C66"/>
      <c r="D66"/>
      <c r="E66"/>
      <c r="F66"/>
    </row>
    <row r="67" spans="1:6" s="3" customFormat="1" ht="24.75" x14ac:dyDescent="0.2">
      <c r="A67"/>
      <c r="B67"/>
      <c r="C67"/>
      <c r="D67"/>
      <c r="E67"/>
      <c r="F67"/>
    </row>
    <row r="68" spans="1:6" s="3" customFormat="1" ht="24.75" x14ac:dyDescent="0.2">
      <c r="A68"/>
      <c r="B68"/>
      <c r="C68"/>
      <c r="D68"/>
      <c r="E68"/>
      <c r="F68"/>
    </row>
    <row r="69" spans="1:6" s="3" customFormat="1" ht="24.75" x14ac:dyDescent="0.2">
      <c r="A69"/>
      <c r="B69"/>
      <c r="C69"/>
      <c r="D69"/>
      <c r="E69"/>
      <c r="F69"/>
    </row>
    <row r="70" spans="1:6" s="3" customFormat="1" ht="24.75" x14ac:dyDescent="0.2">
      <c r="A70"/>
      <c r="B70"/>
      <c r="C70"/>
      <c r="D70"/>
      <c r="E70"/>
      <c r="F70"/>
    </row>
    <row r="71" spans="1:6" s="3" customFormat="1" ht="24.75" x14ac:dyDescent="0.2">
      <c r="A71"/>
      <c r="B71"/>
      <c r="C71"/>
      <c r="D71"/>
      <c r="E71"/>
      <c r="F71"/>
    </row>
    <row r="72" spans="1:6" s="3" customFormat="1" ht="24.75" x14ac:dyDescent="0.2">
      <c r="A72"/>
      <c r="B72"/>
      <c r="C72"/>
      <c r="D72"/>
      <c r="E72"/>
      <c r="F72"/>
    </row>
    <row r="73" spans="1:6" s="3" customFormat="1" ht="24.75" x14ac:dyDescent="0.2">
      <c r="A73"/>
      <c r="B73"/>
      <c r="C73"/>
      <c r="D73"/>
      <c r="E73"/>
      <c r="F73"/>
    </row>
    <row r="74" spans="1:6" s="3" customFormat="1" ht="24.75" x14ac:dyDescent="0.2">
      <c r="A74"/>
      <c r="B74"/>
      <c r="C74"/>
      <c r="D74"/>
      <c r="E74"/>
      <c r="F74"/>
    </row>
    <row r="75" spans="1:6" s="3" customFormat="1" ht="24.75" x14ac:dyDescent="0.2">
      <c r="A75"/>
      <c r="B75"/>
      <c r="C75"/>
      <c r="D75"/>
      <c r="E75"/>
      <c r="F75"/>
    </row>
    <row r="76" spans="1:6" s="3" customFormat="1" ht="24.75" x14ac:dyDescent="0.2">
      <c r="A76"/>
      <c r="B76"/>
      <c r="C76"/>
      <c r="D76"/>
      <c r="E76"/>
      <c r="F76"/>
    </row>
    <row r="77" spans="1:6" s="3" customFormat="1" ht="24.75" x14ac:dyDescent="0.2">
      <c r="A77"/>
      <c r="B77"/>
      <c r="C77"/>
      <c r="D77"/>
      <c r="E77"/>
      <c r="F77"/>
    </row>
    <row r="78" spans="1:6" s="3" customFormat="1" ht="24.75" x14ac:dyDescent="0.2">
      <c r="A78"/>
      <c r="B78"/>
      <c r="C78"/>
      <c r="D78"/>
      <c r="E78"/>
      <c r="F78"/>
    </row>
    <row r="79" spans="1:6" s="3" customFormat="1" ht="24.75" x14ac:dyDescent="0.2">
      <c r="A79"/>
      <c r="B79"/>
      <c r="C79"/>
      <c r="D79"/>
      <c r="E79"/>
      <c r="F79"/>
    </row>
    <row r="80" spans="1:6" s="3" customFormat="1" ht="24.75" x14ac:dyDescent="0.2">
      <c r="A80"/>
      <c r="B80"/>
      <c r="C80"/>
      <c r="D80"/>
      <c r="E80"/>
      <c r="F80"/>
    </row>
    <row r="81" spans="1:6" s="3" customFormat="1" ht="24.75" x14ac:dyDescent="0.2">
      <c r="A81"/>
      <c r="B81"/>
      <c r="C81"/>
      <c r="D81"/>
      <c r="E81"/>
      <c r="F81"/>
    </row>
    <row r="82" spans="1:6" s="3" customFormat="1" ht="24.75" x14ac:dyDescent="0.2">
      <c r="A82"/>
      <c r="B82"/>
      <c r="C82"/>
      <c r="D82"/>
      <c r="E82"/>
      <c r="F82"/>
    </row>
    <row r="83" spans="1:6" s="3" customFormat="1" ht="24.75" x14ac:dyDescent="0.2">
      <c r="A83"/>
      <c r="B83"/>
      <c r="C83"/>
      <c r="D83"/>
      <c r="E83"/>
      <c r="F83"/>
    </row>
    <row r="84" spans="1:6" s="3" customFormat="1" ht="24.75" x14ac:dyDescent="0.2">
      <c r="A84"/>
      <c r="B84"/>
      <c r="C84"/>
      <c r="D84"/>
      <c r="E84"/>
      <c r="F84"/>
    </row>
    <row r="85" spans="1:6" s="3" customFormat="1" ht="24.75" x14ac:dyDescent="0.2">
      <c r="A85"/>
      <c r="B85"/>
      <c r="C85"/>
      <c r="D85"/>
      <c r="E85"/>
      <c r="F85"/>
    </row>
    <row r="86" spans="1:6" s="3" customFormat="1" ht="24.75" x14ac:dyDescent="0.2">
      <c r="A86"/>
      <c r="B86"/>
      <c r="C86"/>
      <c r="D86"/>
      <c r="E86"/>
      <c r="F86"/>
    </row>
    <row r="87" spans="1:6" s="3" customFormat="1" ht="24.75" x14ac:dyDescent="0.2">
      <c r="A87"/>
      <c r="B87"/>
      <c r="C87"/>
      <c r="D87"/>
      <c r="E87"/>
      <c r="F87"/>
    </row>
    <row r="88" spans="1:6" s="3" customFormat="1" ht="24.75" x14ac:dyDescent="0.2">
      <c r="A88"/>
      <c r="B88"/>
      <c r="C88"/>
      <c r="D88"/>
      <c r="E88"/>
      <c r="F88"/>
    </row>
    <row r="89" spans="1:6" s="3" customFormat="1" ht="24.75" x14ac:dyDescent="0.2">
      <c r="A89"/>
      <c r="B89"/>
      <c r="C89"/>
      <c r="D89"/>
      <c r="E89" s="191"/>
      <c r="F89"/>
    </row>
    <row r="90" spans="1:6" s="3" customFormat="1" ht="24.75" x14ac:dyDescent="0.2">
      <c r="A90"/>
      <c r="B90"/>
      <c r="C90"/>
      <c r="D90"/>
      <c r="E90"/>
      <c r="F90"/>
    </row>
    <row r="91" spans="1:6" s="3" customFormat="1" ht="24.75" x14ac:dyDescent="0.2">
      <c r="A91"/>
      <c r="B91"/>
      <c r="C91"/>
      <c r="D91"/>
      <c r="E91"/>
      <c r="F91"/>
    </row>
    <row r="92" spans="1:6" s="3" customFormat="1" ht="24.75" x14ac:dyDescent="0.2">
      <c r="A92"/>
      <c r="B92"/>
      <c r="C92"/>
      <c r="D92"/>
      <c r="E92"/>
      <c r="F92"/>
    </row>
    <row r="93" spans="1:6" s="3" customFormat="1" ht="24.75" x14ac:dyDescent="0.2">
      <c r="A93"/>
      <c r="B93"/>
      <c r="C93"/>
      <c r="D93"/>
      <c r="E93"/>
      <c r="F93"/>
    </row>
    <row r="94" spans="1:6" s="3" customFormat="1" ht="24.75" x14ac:dyDescent="0.2">
      <c r="A94"/>
      <c r="B94"/>
      <c r="C94"/>
      <c r="D94"/>
      <c r="E94"/>
      <c r="F94"/>
    </row>
    <row r="95" spans="1:6" s="3" customFormat="1" ht="24.75" x14ac:dyDescent="0.2">
      <c r="A95"/>
      <c r="B95"/>
      <c r="C95"/>
      <c r="D95"/>
      <c r="E95"/>
      <c r="F95"/>
    </row>
    <row r="96" spans="1:6" s="3" customFormat="1" ht="24.75" x14ac:dyDescent="0.2">
      <c r="A96"/>
      <c r="B96"/>
      <c r="C96"/>
      <c r="D96"/>
      <c r="E96"/>
      <c r="F96"/>
    </row>
    <row r="97" spans="1:6" s="3" customFormat="1" ht="24.75" x14ac:dyDescent="0.2">
      <c r="A97"/>
      <c r="B97"/>
      <c r="C97"/>
      <c r="D97"/>
      <c r="E97"/>
      <c r="F97"/>
    </row>
    <row r="98" spans="1:6" s="3" customFormat="1" ht="24.75" x14ac:dyDescent="0.2">
      <c r="A98"/>
      <c r="B98"/>
      <c r="C98"/>
      <c r="D98"/>
      <c r="E98"/>
      <c r="F98"/>
    </row>
    <row r="99" spans="1:6" s="3" customFormat="1" ht="24.75" x14ac:dyDescent="0.2">
      <c r="A99"/>
      <c r="B99"/>
      <c r="C99"/>
      <c r="D99"/>
      <c r="E99"/>
      <c r="F99"/>
    </row>
    <row r="100" spans="1:6" s="3" customFormat="1" ht="24.75" x14ac:dyDescent="0.2">
      <c r="A100"/>
      <c r="B100"/>
      <c r="C100"/>
      <c r="D100"/>
      <c r="E100"/>
      <c r="F100"/>
    </row>
    <row r="101" spans="1:6" s="3" customFormat="1" ht="24.75" x14ac:dyDescent="0.2">
      <c r="A101"/>
      <c r="B101"/>
      <c r="C101"/>
      <c r="D101"/>
      <c r="E101"/>
      <c r="F101"/>
    </row>
  </sheetData>
  <sheetProtection formatCells="0" formatColumns="0" formatRows="0" insertColumns="0" insertRows="0" insertHyperlinks="0" deleteColumns="0" deleteRows="0" sort="0" autoFilter="0" pivotTables="0"/>
  <mergeCells count="2">
    <mergeCell ref="D4:F4"/>
    <mergeCell ref="D1:F2"/>
  </mergeCells>
  <dataValidations count="1">
    <dataValidation type="custom" allowBlank="1" showInputMessage="1" showErrorMessage="1" errorTitle="خلية محمية" error="يتم تعبئة الخلية آليا بناء على رمز .الوثيقة_x000a__x000a_لا يُسمح بالإدخال إلا إذا كان نوع طلب التغيير هو_x000a_ &quot;1. إنشاء وثيقة جديدة&quot;" sqref="C22">
      <formula1>$D22="1. إنشاء وثيقة جديدة"</formula1>
    </dataValidation>
  </dataValidations>
  <hyperlinks>
    <hyperlink ref="G7" r:id="rId1" display="1"/>
    <hyperlink ref="G8" r:id="rId2"/>
    <hyperlink ref="G9" r:id="rId3"/>
    <hyperlink ref="G10" r:id="rId4"/>
    <hyperlink ref="G11" r:id="rId5"/>
    <hyperlink ref="G12" r:id="rId6"/>
    <hyperlink ref="G13" r:id="rId7"/>
    <hyperlink ref="G14" r:id="rId8"/>
    <hyperlink ref="G15" r:id="rId9"/>
    <hyperlink ref="G16" r:id="rId10"/>
    <hyperlink ref="G17" r:id="rId11"/>
    <hyperlink ref="G18" r:id="rId12"/>
    <hyperlink ref="G19" r:id="rId13"/>
    <hyperlink ref="G20" r:id="rId14"/>
    <hyperlink ref="G21" r:id="rId15" display="اهداف الجودة"/>
    <hyperlink ref="G22" r:id="rId16"/>
    <hyperlink ref="G23" r:id="rId17"/>
    <hyperlink ref="G24" r:id="rId18"/>
    <hyperlink ref="G25" r:id="rId19"/>
    <hyperlink ref="G26" r:id="rId20"/>
    <hyperlink ref="G27" r:id="rId21"/>
    <hyperlink ref="G28" r:id="rId22"/>
    <hyperlink ref="G29" r:id="rId23" display="1"/>
  </hyperlinks>
  <printOptions horizontalCentered="1"/>
  <pageMargins left="0.98425196850393704" right="0.98425196850393704" top="0.98425196850393704" bottom="0.98425196850393704" header="0.59055118110236227" footer="0.59055118110236227"/>
  <pageSetup paperSize="8" orientation="portrait" r:id="rId24"/>
  <headerFooter alignWithMargins="0">
    <oddHeader xml:space="preserve">&amp;C&amp;"Simplified Arabic,Regular"&amp;12صفحة &amp;P من &amp;N </oddHeader>
    <oddFooter>&amp;L&amp;"Times New Roman,Regular"&amp;8
&amp;Z&amp;F&gt;&amp;A (Printed: &amp;D &amp;T)&amp;R&amp;"Simplified Arabic,Regular"آيزو 9001</oddFooter>
  </headerFooter>
  <drawing r:id="rId25"/>
  <legacyDrawing r:id="rId2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90"/>
  <sheetViews>
    <sheetView rightToLeft="1" zoomScaleNormal="100" workbookViewId="0">
      <selection activeCell="C13" sqref="C13"/>
    </sheetView>
  </sheetViews>
  <sheetFormatPr defaultRowHeight="12.75" x14ac:dyDescent="0.2"/>
  <cols>
    <col min="1" max="1" width="15.42578125" style="1" customWidth="1"/>
    <col min="2" max="2" width="14.42578125" style="2" customWidth="1"/>
    <col min="3" max="3" width="62.140625" style="1" bestFit="1" customWidth="1"/>
    <col min="4" max="4" width="14.28515625" style="2" bestFit="1" customWidth="1"/>
    <col min="5" max="5" width="17" style="15" customWidth="1"/>
    <col min="6" max="6" width="16.7109375" style="2" customWidth="1"/>
    <col min="7" max="7" width="81.5703125" style="1" bestFit="1" customWidth="1"/>
    <col min="8" max="16384" width="9.140625" style="1"/>
  </cols>
  <sheetData>
    <row r="1" spans="1:7" ht="39" customHeight="1" x14ac:dyDescent="0.2">
      <c r="A1" s="21" t="s">
        <v>1</v>
      </c>
      <c r="B1" s="25"/>
      <c r="C1" s="21"/>
      <c r="D1" s="269" t="s">
        <v>245</v>
      </c>
      <c r="E1" s="269"/>
      <c r="F1" s="269"/>
    </row>
    <row r="2" spans="1:7" ht="39" customHeight="1" x14ac:dyDescent="0.2">
      <c r="A2" s="13" t="s">
        <v>2</v>
      </c>
      <c r="B2" s="20" t="s">
        <v>210</v>
      </c>
      <c r="C2" s="13"/>
      <c r="D2" s="269"/>
      <c r="E2" s="269"/>
      <c r="F2" s="269"/>
    </row>
    <row r="3" spans="1:7" ht="39" customHeight="1" x14ac:dyDescent="0.2">
      <c r="A3" s="13" t="s">
        <v>3</v>
      </c>
      <c r="B3" s="13" t="s">
        <v>237</v>
      </c>
      <c r="C3" s="13"/>
      <c r="D3" s="28"/>
      <c r="E3" s="22"/>
      <c r="F3" s="22"/>
    </row>
    <row r="4" spans="1:7" ht="39" customHeight="1" x14ac:dyDescent="0.2">
      <c r="A4" s="13" t="s">
        <v>4</v>
      </c>
      <c r="B4" s="17">
        <v>101</v>
      </c>
      <c r="C4" s="21" t="s">
        <v>0</v>
      </c>
      <c r="D4" s="57">
        <v>44892</v>
      </c>
      <c r="F4" s="57"/>
    </row>
    <row r="5" spans="1:7" x14ac:dyDescent="0.2">
      <c r="A5" s="18"/>
      <c r="B5" s="16"/>
      <c r="C5" s="18"/>
      <c r="E5" s="2"/>
    </row>
    <row r="6" spans="1:7" s="3" customFormat="1" ht="49.5" x14ac:dyDescent="0.2">
      <c r="A6" s="5" t="s">
        <v>33</v>
      </c>
      <c r="B6" s="5" t="s">
        <v>212</v>
      </c>
      <c r="C6" s="4" t="s">
        <v>34</v>
      </c>
      <c r="D6" s="5" t="s">
        <v>29</v>
      </c>
      <c r="E6" s="5" t="s">
        <v>28</v>
      </c>
      <c r="F6" s="5" t="s">
        <v>238</v>
      </c>
      <c r="G6" s="162" t="s">
        <v>504</v>
      </c>
    </row>
    <row r="7" spans="1:7" s="3" customFormat="1" ht="25.5" x14ac:dyDescent="0.2">
      <c r="A7" s="12" t="s">
        <v>242</v>
      </c>
      <c r="B7" s="237">
        <f>IF(ISNUMBER(B6),B6+1,1)</f>
        <v>1</v>
      </c>
      <c r="C7" s="189" t="s">
        <v>214</v>
      </c>
      <c r="D7" s="19">
        <v>300</v>
      </c>
      <c r="E7" s="23">
        <v>40681</v>
      </c>
      <c r="F7" s="10" t="s">
        <v>54</v>
      </c>
      <c r="G7" s="204" t="s">
        <v>570</v>
      </c>
    </row>
    <row r="8" spans="1:7" s="3" customFormat="1" ht="25.5" x14ac:dyDescent="0.2">
      <c r="A8" s="12" t="s">
        <v>243</v>
      </c>
      <c r="B8" s="237">
        <f t="shared" ref="B8:B71" si="0">IF(ISNUMBER(B7),B7+1,1)</f>
        <v>2</v>
      </c>
      <c r="C8" s="189" t="s">
        <v>215</v>
      </c>
      <c r="D8" s="19">
        <v>300</v>
      </c>
      <c r="E8" s="23">
        <v>40681</v>
      </c>
      <c r="F8" s="10" t="s">
        <v>54</v>
      </c>
      <c r="G8" s="204" t="s">
        <v>571</v>
      </c>
    </row>
    <row r="9" spans="1:7" s="3" customFormat="1" ht="25.5" x14ac:dyDescent="0.2">
      <c r="A9" s="12" t="s">
        <v>56</v>
      </c>
      <c r="B9" s="237">
        <f t="shared" si="0"/>
        <v>3</v>
      </c>
      <c r="C9" s="189" t="s">
        <v>55</v>
      </c>
      <c r="D9" s="19">
        <v>100</v>
      </c>
      <c r="E9" s="23">
        <v>40423</v>
      </c>
      <c r="F9" s="10" t="s">
        <v>54</v>
      </c>
      <c r="G9" s="204" t="s">
        <v>611</v>
      </c>
    </row>
    <row r="10" spans="1:7" s="3" customFormat="1" ht="25.5" x14ac:dyDescent="0.2">
      <c r="A10" s="11" t="s">
        <v>53</v>
      </c>
      <c r="B10" s="237">
        <f t="shared" si="0"/>
        <v>4</v>
      </c>
      <c r="C10" s="189" t="s">
        <v>239</v>
      </c>
      <c r="D10" s="19">
        <v>4</v>
      </c>
      <c r="E10" s="23">
        <v>39767</v>
      </c>
      <c r="F10" s="10" t="s">
        <v>50</v>
      </c>
      <c r="G10" s="205" t="s">
        <v>752</v>
      </c>
    </row>
    <row r="11" spans="1:7" s="3" customFormat="1" ht="25.5" x14ac:dyDescent="0.2">
      <c r="A11" s="11" t="s">
        <v>52</v>
      </c>
      <c r="B11" s="237">
        <f t="shared" si="0"/>
        <v>5</v>
      </c>
      <c r="C11" s="189" t="s">
        <v>51</v>
      </c>
      <c r="D11" s="19">
        <v>1</v>
      </c>
      <c r="E11" s="23">
        <v>43990</v>
      </c>
      <c r="F11" s="10" t="s">
        <v>50</v>
      </c>
      <c r="G11" s="205" t="s">
        <v>752</v>
      </c>
    </row>
    <row r="12" spans="1:7" s="3" customFormat="1" ht="25.5" x14ac:dyDescent="0.2">
      <c r="A12" s="11" t="s">
        <v>64</v>
      </c>
      <c r="B12" s="237">
        <f t="shared" si="0"/>
        <v>6</v>
      </c>
      <c r="C12" s="10" t="s">
        <v>113</v>
      </c>
      <c r="D12" s="19">
        <v>1</v>
      </c>
      <c r="E12" s="23">
        <v>35943</v>
      </c>
      <c r="F12" s="10" t="s">
        <v>50</v>
      </c>
      <c r="G12" s="205" t="s">
        <v>752</v>
      </c>
    </row>
    <row r="13" spans="1:7" s="3" customFormat="1" ht="25.5" x14ac:dyDescent="0.2">
      <c r="A13" s="11" t="s">
        <v>84</v>
      </c>
      <c r="B13" s="237">
        <f t="shared" si="0"/>
        <v>7</v>
      </c>
      <c r="C13" s="10" t="s">
        <v>83</v>
      </c>
      <c r="D13" s="19">
        <v>1</v>
      </c>
      <c r="E13" s="23">
        <v>41741</v>
      </c>
      <c r="F13" s="10" t="s">
        <v>50</v>
      </c>
      <c r="G13" s="205" t="s">
        <v>752</v>
      </c>
    </row>
    <row r="14" spans="1:7" s="3" customFormat="1" ht="25.5" x14ac:dyDescent="0.2">
      <c r="A14" s="11" t="s">
        <v>58</v>
      </c>
      <c r="B14" s="237">
        <f t="shared" si="0"/>
        <v>8</v>
      </c>
      <c r="C14" s="10" t="s">
        <v>57</v>
      </c>
      <c r="D14" s="19">
        <v>1</v>
      </c>
      <c r="E14" s="23">
        <v>36614</v>
      </c>
      <c r="F14" s="10" t="s">
        <v>50</v>
      </c>
      <c r="G14" s="205" t="s">
        <v>752</v>
      </c>
    </row>
    <row r="15" spans="1:7" s="3" customFormat="1" ht="25.5" x14ac:dyDescent="0.2">
      <c r="A15" s="11" t="s">
        <v>75</v>
      </c>
      <c r="B15" s="237">
        <f t="shared" si="0"/>
        <v>9</v>
      </c>
      <c r="C15" s="10" t="s">
        <v>201</v>
      </c>
      <c r="D15" s="19">
        <v>105</v>
      </c>
      <c r="E15" s="23">
        <v>45190</v>
      </c>
      <c r="F15" s="10" t="s">
        <v>54</v>
      </c>
      <c r="G15" s="204" t="s">
        <v>572</v>
      </c>
    </row>
    <row r="16" spans="1:7" s="3" customFormat="1" ht="25.5" x14ac:dyDescent="0.2">
      <c r="A16" s="11" t="s">
        <v>200</v>
      </c>
      <c r="B16" s="237">
        <f t="shared" si="0"/>
        <v>10</v>
      </c>
      <c r="C16" s="10" t="s">
        <v>199</v>
      </c>
      <c r="D16" s="19">
        <f>'QF-04-01-AnnuaAuditPlan'!B4</f>
        <v>107</v>
      </c>
      <c r="E16" s="23">
        <f>'QF-04-01-AnnuaAuditPlan'!D4</f>
        <v>44243</v>
      </c>
      <c r="F16" s="10" t="s">
        <v>54</v>
      </c>
      <c r="G16" s="204" t="s">
        <v>569</v>
      </c>
    </row>
    <row r="17" spans="1:7" s="3" customFormat="1" ht="25.5" x14ac:dyDescent="0.2">
      <c r="A17" s="11" t="s">
        <v>198</v>
      </c>
      <c r="B17" s="237">
        <f t="shared" si="0"/>
        <v>11</v>
      </c>
      <c r="C17" s="10" t="s">
        <v>197</v>
      </c>
      <c r="D17" s="19">
        <f>'QF-04-02-AuditProg'!C4</f>
        <v>105</v>
      </c>
      <c r="E17" s="23">
        <f>'QF-04-02-AuditProg'!E4</f>
        <v>44454</v>
      </c>
      <c r="F17" s="10" t="s">
        <v>54</v>
      </c>
      <c r="G17" s="204" t="s">
        <v>569</v>
      </c>
    </row>
    <row r="18" spans="1:7" s="3" customFormat="1" ht="25.5" x14ac:dyDescent="0.2">
      <c r="A18" s="11" t="s">
        <v>194</v>
      </c>
      <c r="B18" s="237">
        <f t="shared" si="0"/>
        <v>12</v>
      </c>
      <c r="C18" s="10" t="s">
        <v>193</v>
      </c>
      <c r="D18" s="19">
        <v>107</v>
      </c>
      <c r="E18" s="23">
        <v>45190</v>
      </c>
      <c r="F18" s="10" t="s">
        <v>54</v>
      </c>
      <c r="G18" s="204" t="s">
        <v>573</v>
      </c>
    </row>
    <row r="19" spans="1:7" s="3" customFormat="1" ht="25.5" x14ac:dyDescent="0.2">
      <c r="A19" s="11" t="s">
        <v>6</v>
      </c>
      <c r="B19" s="237">
        <f t="shared" si="0"/>
        <v>13</v>
      </c>
      <c r="C19" s="10" t="s">
        <v>5</v>
      </c>
      <c r="D19" s="19">
        <f>'QF-05-01-ModReq'!B4</f>
        <v>109</v>
      </c>
      <c r="E19" s="23">
        <f>'QF-05-01-ModReq'!D4</f>
        <v>44693</v>
      </c>
      <c r="F19" s="10" t="s">
        <v>54</v>
      </c>
      <c r="G19" s="204" t="s">
        <v>569</v>
      </c>
    </row>
    <row r="20" spans="1:7" s="3" customFormat="1" ht="25.5" x14ac:dyDescent="0.2">
      <c r="A20" s="11" t="s">
        <v>192</v>
      </c>
      <c r="B20" s="237">
        <f t="shared" si="0"/>
        <v>14</v>
      </c>
      <c r="C20" s="10" t="s">
        <v>191</v>
      </c>
      <c r="D20" s="19">
        <v>102</v>
      </c>
      <c r="E20" s="23">
        <v>43163</v>
      </c>
      <c r="F20" s="10" t="s">
        <v>54</v>
      </c>
      <c r="G20" s="204" t="s">
        <v>574</v>
      </c>
    </row>
    <row r="21" spans="1:7" s="3" customFormat="1" ht="25.5" x14ac:dyDescent="0.2">
      <c r="A21" s="11" t="s">
        <v>208</v>
      </c>
      <c r="B21" s="237">
        <f t="shared" si="0"/>
        <v>15</v>
      </c>
      <c r="C21" s="10" t="s">
        <v>209</v>
      </c>
      <c r="D21" s="19">
        <v>101</v>
      </c>
      <c r="E21" s="23">
        <v>44892</v>
      </c>
      <c r="F21" s="10" t="s">
        <v>54</v>
      </c>
      <c r="G21" s="204" t="s">
        <v>569</v>
      </c>
    </row>
    <row r="22" spans="1:7" s="3" customFormat="1" ht="25.5" x14ac:dyDescent="0.2">
      <c r="A22" s="11" t="s">
        <v>210</v>
      </c>
      <c r="B22" s="237">
        <f t="shared" si="0"/>
        <v>16</v>
      </c>
      <c r="C22" s="10" t="s">
        <v>237</v>
      </c>
      <c r="D22" s="19">
        <v>101</v>
      </c>
      <c r="E22" s="23">
        <v>44892</v>
      </c>
      <c r="F22" s="10" t="s">
        <v>54</v>
      </c>
      <c r="G22" s="204" t="s">
        <v>569</v>
      </c>
    </row>
    <row r="23" spans="1:7" s="3" customFormat="1" ht="25.5" x14ac:dyDescent="0.2">
      <c r="A23" s="11" t="s">
        <v>211</v>
      </c>
      <c r="B23" s="237">
        <f t="shared" si="0"/>
        <v>17</v>
      </c>
      <c r="C23" s="10" t="s">
        <v>236</v>
      </c>
      <c r="D23" s="19">
        <v>101</v>
      </c>
      <c r="E23" s="23">
        <v>44892</v>
      </c>
      <c r="F23" s="10" t="s">
        <v>54</v>
      </c>
      <c r="G23" s="204" t="s">
        <v>569</v>
      </c>
    </row>
    <row r="24" spans="1:7" s="3" customFormat="1" ht="25.5" x14ac:dyDescent="0.2">
      <c r="A24" s="11" t="s">
        <v>186</v>
      </c>
      <c r="B24" s="237">
        <f t="shared" si="0"/>
        <v>18</v>
      </c>
      <c r="C24" s="10" t="s">
        <v>185</v>
      </c>
      <c r="D24" s="19">
        <v>105</v>
      </c>
      <c r="E24" s="23">
        <v>42899</v>
      </c>
      <c r="F24" s="10" t="s">
        <v>54</v>
      </c>
      <c r="G24" s="204" t="s">
        <v>575</v>
      </c>
    </row>
    <row r="25" spans="1:7" s="3" customFormat="1" ht="25.5" x14ac:dyDescent="0.2">
      <c r="A25" s="11" t="s">
        <v>184</v>
      </c>
      <c r="B25" s="237">
        <f t="shared" si="0"/>
        <v>19</v>
      </c>
      <c r="C25" s="10" t="s">
        <v>183</v>
      </c>
      <c r="D25" s="19">
        <v>105</v>
      </c>
      <c r="E25" s="23">
        <v>44648</v>
      </c>
      <c r="F25" s="10" t="s">
        <v>54</v>
      </c>
      <c r="G25" s="204" t="s">
        <v>569</v>
      </c>
    </row>
    <row r="26" spans="1:7" s="3" customFormat="1" ht="25.5" x14ac:dyDescent="0.2">
      <c r="A26" s="11" t="s">
        <v>180</v>
      </c>
      <c r="B26" s="237">
        <f t="shared" si="0"/>
        <v>20</v>
      </c>
      <c r="C26" s="10" t="s">
        <v>746</v>
      </c>
      <c r="D26" s="19">
        <v>103</v>
      </c>
      <c r="E26" s="23">
        <v>43163</v>
      </c>
      <c r="F26" s="10" t="s">
        <v>54</v>
      </c>
      <c r="G26" s="204" t="s">
        <v>578</v>
      </c>
    </row>
    <row r="27" spans="1:7" s="3" customFormat="1" ht="25.5" x14ac:dyDescent="0.2">
      <c r="A27" s="11" t="s">
        <v>178</v>
      </c>
      <c r="B27" s="237">
        <f t="shared" si="0"/>
        <v>21</v>
      </c>
      <c r="C27" s="10" t="s">
        <v>747</v>
      </c>
      <c r="D27" s="19">
        <v>104</v>
      </c>
      <c r="E27" s="23">
        <v>44776</v>
      </c>
      <c r="F27" s="10" t="s">
        <v>54</v>
      </c>
      <c r="G27" s="204" t="s">
        <v>579</v>
      </c>
    </row>
    <row r="28" spans="1:7" s="3" customFormat="1" ht="25.5" x14ac:dyDescent="0.2">
      <c r="A28" s="11" t="s">
        <v>176</v>
      </c>
      <c r="B28" s="237">
        <f t="shared" si="0"/>
        <v>22</v>
      </c>
      <c r="C28" s="10" t="s">
        <v>175</v>
      </c>
      <c r="D28" s="19">
        <v>106</v>
      </c>
      <c r="E28" s="23">
        <v>44776</v>
      </c>
      <c r="F28" s="10" t="s">
        <v>54</v>
      </c>
      <c r="G28" s="204" t="s">
        <v>580</v>
      </c>
    </row>
    <row r="29" spans="1:7" s="3" customFormat="1" ht="25.5" x14ac:dyDescent="0.2">
      <c r="A29" s="11" t="s">
        <v>174</v>
      </c>
      <c r="B29" s="237">
        <f t="shared" si="0"/>
        <v>23</v>
      </c>
      <c r="C29" s="10" t="s">
        <v>173</v>
      </c>
      <c r="D29" s="19">
        <v>107</v>
      </c>
      <c r="E29" s="23">
        <v>43310</v>
      </c>
      <c r="F29" s="10" t="s">
        <v>54</v>
      </c>
      <c r="G29" s="204" t="s">
        <v>581</v>
      </c>
    </row>
    <row r="30" spans="1:7" s="3" customFormat="1" ht="25.5" x14ac:dyDescent="0.2">
      <c r="A30" s="11" t="s">
        <v>172</v>
      </c>
      <c r="B30" s="237">
        <f t="shared" si="0"/>
        <v>24</v>
      </c>
      <c r="C30" s="10" t="s">
        <v>748</v>
      </c>
      <c r="D30" s="19">
        <v>100</v>
      </c>
      <c r="E30" s="23">
        <v>43676</v>
      </c>
      <c r="F30" s="10" t="s">
        <v>54</v>
      </c>
      <c r="G30" s="204" t="s">
        <v>582</v>
      </c>
    </row>
    <row r="31" spans="1:7" s="3" customFormat="1" ht="25.5" x14ac:dyDescent="0.2">
      <c r="A31" s="11" t="s">
        <v>168</v>
      </c>
      <c r="B31" s="237">
        <f t="shared" si="0"/>
        <v>25</v>
      </c>
      <c r="C31" s="10" t="s">
        <v>167</v>
      </c>
      <c r="D31" s="19">
        <v>100</v>
      </c>
      <c r="E31" s="23">
        <v>43676</v>
      </c>
      <c r="F31" s="10" t="s">
        <v>54</v>
      </c>
      <c r="G31" s="204" t="s">
        <v>583</v>
      </c>
    </row>
    <row r="32" spans="1:7" s="3" customFormat="1" ht="25.5" x14ac:dyDescent="0.2">
      <c r="A32" s="11" t="s">
        <v>162</v>
      </c>
      <c r="B32" s="237">
        <f t="shared" si="0"/>
        <v>26</v>
      </c>
      <c r="C32" s="10" t="s">
        <v>161</v>
      </c>
      <c r="D32" s="19">
        <v>101</v>
      </c>
      <c r="E32" s="23">
        <v>40423</v>
      </c>
      <c r="F32" s="10" t="s">
        <v>54</v>
      </c>
      <c r="G32" s="204" t="s">
        <v>584</v>
      </c>
    </row>
    <row r="33" spans="1:7" s="3" customFormat="1" ht="25.5" x14ac:dyDescent="0.2">
      <c r="A33" s="11" t="s">
        <v>264</v>
      </c>
      <c r="B33" s="237">
        <f t="shared" si="0"/>
        <v>27</v>
      </c>
      <c r="C33" s="10" t="s">
        <v>265</v>
      </c>
      <c r="D33" s="19">
        <v>100</v>
      </c>
      <c r="E33" s="23">
        <v>44532</v>
      </c>
      <c r="F33" s="10" t="s">
        <v>54</v>
      </c>
      <c r="G33" s="204" t="s">
        <v>569</v>
      </c>
    </row>
    <row r="34" spans="1:7" s="3" customFormat="1" ht="25.5" x14ac:dyDescent="0.2">
      <c r="A34" s="11" t="s">
        <v>156</v>
      </c>
      <c r="B34" s="237">
        <f t="shared" si="0"/>
        <v>28</v>
      </c>
      <c r="C34" s="10" t="s">
        <v>155</v>
      </c>
      <c r="D34" s="19">
        <v>101</v>
      </c>
      <c r="E34" s="23">
        <v>40423</v>
      </c>
      <c r="F34" s="10" t="s">
        <v>54</v>
      </c>
      <c r="G34" s="204" t="s">
        <v>585</v>
      </c>
    </row>
    <row r="35" spans="1:7" s="3" customFormat="1" ht="25.5" x14ac:dyDescent="0.2">
      <c r="A35" s="11" t="s">
        <v>154</v>
      </c>
      <c r="B35" s="237">
        <f t="shared" si="0"/>
        <v>29</v>
      </c>
      <c r="C35" s="10" t="s">
        <v>153</v>
      </c>
      <c r="D35" s="19">
        <v>101</v>
      </c>
      <c r="E35" s="23">
        <v>40423</v>
      </c>
      <c r="F35" s="10" t="s">
        <v>54</v>
      </c>
      <c r="G35" s="204" t="s">
        <v>586</v>
      </c>
    </row>
    <row r="36" spans="1:7" s="3" customFormat="1" ht="25.5" x14ac:dyDescent="0.2">
      <c r="A36" s="11" t="s">
        <v>152</v>
      </c>
      <c r="B36" s="237">
        <f t="shared" si="0"/>
        <v>30</v>
      </c>
      <c r="C36" s="99" t="s">
        <v>151</v>
      </c>
      <c r="D36" s="100">
        <v>103</v>
      </c>
      <c r="E36" s="102">
        <v>44424</v>
      </c>
      <c r="F36" s="10" t="s">
        <v>54</v>
      </c>
      <c r="G36" s="204" t="s">
        <v>587</v>
      </c>
    </row>
    <row r="37" spans="1:7" s="3" customFormat="1" ht="25.5" x14ac:dyDescent="0.2">
      <c r="A37" s="11" t="s">
        <v>150</v>
      </c>
      <c r="B37" s="237">
        <f t="shared" si="0"/>
        <v>31</v>
      </c>
      <c r="C37" s="99" t="s">
        <v>149</v>
      </c>
      <c r="D37" s="100">
        <v>103</v>
      </c>
      <c r="E37" s="102">
        <v>44424</v>
      </c>
      <c r="F37" s="10" t="s">
        <v>54</v>
      </c>
      <c r="G37" s="204" t="s">
        <v>588</v>
      </c>
    </row>
    <row r="38" spans="1:7" s="3" customFormat="1" ht="25.5" x14ac:dyDescent="0.2">
      <c r="A38" s="11" t="s">
        <v>147</v>
      </c>
      <c r="B38" s="237">
        <f t="shared" si="0"/>
        <v>32</v>
      </c>
      <c r="C38" s="99" t="s">
        <v>146</v>
      </c>
      <c r="D38" s="100">
        <v>103</v>
      </c>
      <c r="E38" s="102">
        <v>44424</v>
      </c>
      <c r="F38" s="10" t="s">
        <v>54</v>
      </c>
      <c r="G38" s="204" t="s">
        <v>589</v>
      </c>
    </row>
    <row r="39" spans="1:7" s="3" customFormat="1" ht="25.5" x14ac:dyDescent="0.2">
      <c r="A39" s="11" t="s">
        <v>139</v>
      </c>
      <c r="B39" s="237">
        <f t="shared" si="0"/>
        <v>33</v>
      </c>
      <c r="C39" s="10" t="s">
        <v>319</v>
      </c>
      <c r="D39" s="19">
        <v>107</v>
      </c>
      <c r="E39" s="23">
        <v>45119</v>
      </c>
      <c r="F39" s="10" t="s">
        <v>54</v>
      </c>
      <c r="G39" s="204" t="s">
        <v>569</v>
      </c>
    </row>
    <row r="40" spans="1:7" s="3" customFormat="1" ht="25.5" x14ac:dyDescent="0.2">
      <c r="A40" s="11" t="s">
        <v>12</v>
      </c>
      <c r="B40" s="237">
        <f t="shared" si="0"/>
        <v>34</v>
      </c>
      <c r="C40" s="10" t="s">
        <v>11</v>
      </c>
      <c r="D40" s="19">
        <v>103</v>
      </c>
      <c r="E40" s="23">
        <v>45138</v>
      </c>
      <c r="F40" s="10" t="s">
        <v>54</v>
      </c>
      <c r="G40" s="204" t="s">
        <v>590</v>
      </c>
    </row>
    <row r="41" spans="1:7" s="3" customFormat="1" ht="25.5" x14ac:dyDescent="0.2">
      <c r="A41" s="11" t="s">
        <v>138</v>
      </c>
      <c r="B41" s="237">
        <f t="shared" si="0"/>
        <v>35</v>
      </c>
      <c r="C41" s="10" t="s">
        <v>137</v>
      </c>
      <c r="D41" s="19">
        <v>101</v>
      </c>
      <c r="E41" s="23">
        <v>40415</v>
      </c>
      <c r="F41" s="10" t="s">
        <v>54</v>
      </c>
      <c r="G41" s="204" t="s">
        <v>591</v>
      </c>
    </row>
    <row r="42" spans="1:7" s="3" customFormat="1" ht="25.5" x14ac:dyDescent="0.2">
      <c r="A42" s="11" t="s">
        <v>136</v>
      </c>
      <c r="B42" s="237">
        <f t="shared" si="0"/>
        <v>36</v>
      </c>
      <c r="C42" s="10" t="s">
        <v>749</v>
      </c>
      <c r="D42" s="19">
        <v>103</v>
      </c>
      <c r="E42" s="23">
        <v>44805</v>
      </c>
      <c r="F42" s="10" t="s">
        <v>54</v>
      </c>
      <c r="G42" s="204" t="s">
        <v>751</v>
      </c>
    </row>
    <row r="43" spans="1:7" s="3" customFormat="1" ht="25.5" x14ac:dyDescent="0.2">
      <c r="A43" s="11" t="s">
        <v>134</v>
      </c>
      <c r="B43" s="237">
        <f t="shared" si="0"/>
        <v>37</v>
      </c>
      <c r="C43" s="10" t="s">
        <v>750</v>
      </c>
      <c r="D43" s="19">
        <v>102</v>
      </c>
      <c r="E43" s="23">
        <v>44805</v>
      </c>
      <c r="F43" s="10" t="s">
        <v>54</v>
      </c>
      <c r="G43" s="204" t="s">
        <v>592</v>
      </c>
    </row>
    <row r="44" spans="1:7" s="3" customFormat="1" ht="25.5" x14ac:dyDescent="0.2">
      <c r="A44" s="11" t="s">
        <v>14</v>
      </c>
      <c r="B44" s="237">
        <f t="shared" si="0"/>
        <v>38</v>
      </c>
      <c r="C44" s="10" t="s">
        <v>13</v>
      </c>
      <c r="D44" s="19">
        <v>106</v>
      </c>
      <c r="E44" s="23">
        <v>44175</v>
      </c>
      <c r="F44" s="10" t="s">
        <v>54</v>
      </c>
      <c r="G44" s="204" t="s">
        <v>593</v>
      </c>
    </row>
    <row r="45" spans="1:7" s="3" customFormat="1" ht="25.5" x14ac:dyDescent="0.2">
      <c r="A45" s="11" t="s">
        <v>16</v>
      </c>
      <c r="B45" s="237">
        <f t="shared" si="0"/>
        <v>39</v>
      </c>
      <c r="C45" s="10" t="s">
        <v>15</v>
      </c>
      <c r="D45" s="19">
        <v>104</v>
      </c>
      <c r="E45" s="23">
        <v>44175</v>
      </c>
      <c r="F45" s="10" t="s">
        <v>54</v>
      </c>
      <c r="G45" s="204" t="s">
        <v>594</v>
      </c>
    </row>
    <row r="46" spans="1:7" s="3" customFormat="1" ht="25.5" x14ac:dyDescent="0.2">
      <c r="A46" s="11" t="s">
        <v>132</v>
      </c>
      <c r="B46" s="237">
        <f t="shared" si="0"/>
        <v>40</v>
      </c>
      <c r="C46" s="10" t="s">
        <v>131</v>
      </c>
      <c r="D46" s="19">
        <v>104</v>
      </c>
      <c r="E46" s="23">
        <v>45138</v>
      </c>
      <c r="F46" s="10" t="s">
        <v>54</v>
      </c>
      <c r="G46" s="204" t="s">
        <v>595</v>
      </c>
    </row>
    <row r="47" spans="1:7" s="3" customFormat="1" ht="25.5" x14ac:dyDescent="0.2">
      <c r="A47" s="11" t="s">
        <v>130</v>
      </c>
      <c r="B47" s="237">
        <f t="shared" si="0"/>
        <v>41</v>
      </c>
      <c r="C47" s="10" t="s">
        <v>129</v>
      </c>
      <c r="D47" s="19">
        <v>102</v>
      </c>
      <c r="E47" s="23">
        <v>45138</v>
      </c>
      <c r="F47" s="10" t="s">
        <v>54</v>
      </c>
      <c r="G47" s="204" t="s">
        <v>596</v>
      </c>
    </row>
    <row r="48" spans="1:7" s="3" customFormat="1" ht="25.5" x14ac:dyDescent="0.2">
      <c r="A48" s="11" t="s">
        <v>18</v>
      </c>
      <c r="B48" s="237">
        <f t="shared" si="0"/>
        <v>42</v>
      </c>
      <c r="C48" s="10" t="s">
        <v>17</v>
      </c>
      <c r="D48" s="19">
        <v>102</v>
      </c>
      <c r="E48" s="23">
        <v>44175</v>
      </c>
      <c r="F48" s="10" t="s">
        <v>54</v>
      </c>
      <c r="G48" s="204" t="s">
        <v>598</v>
      </c>
    </row>
    <row r="49" spans="1:7" s="3" customFormat="1" ht="25.5" x14ac:dyDescent="0.2">
      <c r="A49" s="11" t="s">
        <v>20</v>
      </c>
      <c r="B49" s="237">
        <f t="shared" si="0"/>
        <v>43</v>
      </c>
      <c r="C49" s="10" t="s">
        <v>910</v>
      </c>
      <c r="D49" s="19">
        <v>103</v>
      </c>
      <c r="E49" s="23">
        <v>45138</v>
      </c>
      <c r="F49" s="10" t="s">
        <v>54</v>
      </c>
      <c r="G49" s="204" t="s">
        <v>599</v>
      </c>
    </row>
    <row r="50" spans="1:7" s="3" customFormat="1" ht="25.5" x14ac:dyDescent="0.2">
      <c r="A50" s="11" t="s">
        <v>384</v>
      </c>
      <c r="B50" s="237">
        <f t="shared" si="0"/>
        <v>44</v>
      </c>
      <c r="C50" s="10" t="s">
        <v>503</v>
      </c>
      <c r="D50" s="19">
        <v>103</v>
      </c>
      <c r="E50" s="23">
        <v>45601</v>
      </c>
      <c r="F50" s="10" t="s">
        <v>54</v>
      </c>
      <c r="G50" s="204" t="s">
        <v>569</v>
      </c>
    </row>
    <row r="51" spans="1:7" s="3" customFormat="1" ht="25.5" x14ac:dyDescent="0.2">
      <c r="A51" s="11" t="s">
        <v>930</v>
      </c>
      <c r="B51" s="237">
        <f t="shared" si="0"/>
        <v>45</v>
      </c>
      <c r="C51" s="10" t="s">
        <v>931</v>
      </c>
      <c r="D51" s="19">
        <v>100</v>
      </c>
      <c r="E51" s="23">
        <v>45138</v>
      </c>
      <c r="F51" s="10" t="s">
        <v>54</v>
      </c>
      <c r="G51" s="204" t="s">
        <v>569</v>
      </c>
    </row>
    <row r="52" spans="1:7" s="3" customFormat="1" ht="25.5" x14ac:dyDescent="0.2">
      <c r="A52" s="11" t="s">
        <v>908</v>
      </c>
      <c r="B52" s="237">
        <f t="shared" si="0"/>
        <v>46</v>
      </c>
      <c r="C52" s="10" t="s">
        <v>909</v>
      </c>
      <c r="D52" s="19">
        <v>101</v>
      </c>
      <c r="E52" s="23">
        <v>45119</v>
      </c>
      <c r="F52" s="10" t="s">
        <v>54</v>
      </c>
      <c r="G52" s="204" t="s">
        <v>569</v>
      </c>
    </row>
    <row r="53" spans="1:7" s="3" customFormat="1" ht="25.5" x14ac:dyDescent="0.2">
      <c r="A53" s="11" t="s">
        <v>911</v>
      </c>
      <c r="B53" s="237">
        <f t="shared" si="0"/>
        <v>47</v>
      </c>
      <c r="C53" s="10" t="s">
        <v>914</v>
      </c>
      <c r="D53" s="19">
        <v>100</v>
      </c>
      <c r="E53" s="23">
        <v>45138</v>
      </c>
      <c r="F53" s="10" t="s">
        <v>54</v>
      </c>
      <c r="G53" s="204" t="s">
        <v>917</v>
      </c>
    </row>
    <row r="54" spans="1:7" s="3" customFormat="1" ht="25.5" x14ac:dyDescent="0.2">
      <c r="A54" s="11" t="s">
        <v>912</v>
      </c>
      <c r="B54" s="237">
        <f t="shared" si="0"/>
        <v>48</v>
      </c>
      <c r="C54" s="10" t="s">
        <v>915</v>
      </c>
      <c r="D54" s="19">
        <v>100</v>
      </c>
      <c r="E54" s="23">
        <v>45138</v>
      </c>
      <c r="F54" s="10" t="s">
        <v>54</v>
      </c>
      <c r="G54" s="204" t="s">
        <v>918</v>
      </c>
    </row>
    <row r="55" spans="1:7" s="3" customFormat="1" ht="25.5" x14ac:dyDescent="0.2">
      <c r="A55" s="11" t="s">
        <v>913</v>
      </c>
      <c r="B55" s="237">
        <f t="shared" si="0"/>
        <v>49</v>
      </c>
      <c r="C55" s="10" t="s">
        <v>916</v>
      </c>
      <c r="D55" s="19">
        <v>100</v>
      </c>
      <c r="E55" s="23">
        <v>45138</v>
      </c>
      <c r="F55" s="10" t="s">
        <v>54</v>
      </c>
      <c r="G55" s="204" t="s">
        <v>919</v>
      </c>
    </row>
    <row r="56" spans="1:7" s="3" customFormat="1" ht="25.5" x14ac:dyDescent="0.2">
      <c r="A56" s="11" t="s">
        <v>121</v>
      </c>
      <c r="B56" s="237">
        <f t="shared" si="0"/>
        <v>50</v>
      </c>
      <c r="C56" s="10" t="s">
        <v>120</v>
      </c>
      <c r="D56" s="19">
        <v>101</v>
      </c>
      <c r="E56" s="23">
        <v>40423</v>
      </c>
      <c r="F56" s="10" t="s">
        <v>54</v>
      </c>
      <c r="G56" s="204" t="s">
        <v>600</v>
      </c>
    </row>
    <row r="57" spans="1:7" s="3" customFormat="1" ht="25.5" x14ac:dyDescent="0.2">
      <c r="A57" s="11" t="s">
        <v>119</v>
      </c>
      <c r="B57" s="237">
        <f t="shared" si="0"/>
        <v>51</v>
      </c>
      <c r="C57" s="10" t="s">
        <v>118</v>
      </c>
      <c r="D57" s="19">
        <v>102</v>
      </c>
      <c r="E57" s="23">
        <v>40604</v>
      </c>
      <c r="F57" s="10" t="s">
        <v>54</v>
      </c>
      <c r="G57" s="204" t="s">
        <v>601</v>
      </c>
    </row>
    <row r="58" spans="1:7" s="3" customFormat="1" ht="25.5" x14ac:dyDescent="0.2">
      <c r="A58" s="11" t="s">
        <v>115</v>
      </c>
      <c r="B58" s="237">
        <f t="shared" si="0"/>
        <v>52</v>
      </c>
      <c r="C58" s="10" t="s">
        <v>114</v>
      </c>
      <c r="D58" s="19">
        <v>1</v>
      </c>
      <c r="E58" s="23">
        <v>40696</v>
      </c>
      <c r="F58" s="10" t="s">
        <v>50</v>
      </c>
      <c r="G58" s="204" t="s">
        <v>602</v>
      </c>
    </row>
    <row r="59" spans="1:7" s="3" customFormat="1" ht="25.5" x14ac:dyDescent="0.2">
      <c r="A59" s="11" t="s">
        <v>24</v>
      </c>
      <c r="B59" s="237">
        <f t="shared" si="0"/>
        <v>53</v>
      </c>
      <c r="C59" s="10" t="s">
        <v>23</v>
      </c>
      <c r="D59" s="19">
        <v>103</v>
      </c>
      <c r="E59" s="23">
        <v>45138</v>
      </c>
      <c r="F59" s="10" t="s">
        <v>54</v>
      </c>
      <c r="G59" s="204" t="s">
        <v>569</v>
      </c>
    </row>
    <row r="60" spans="1:7" s="3" customFormat="1" ht="25.5" x14ac:dyDescent="0.2">
      <c r="A60" s="11" t="s">
        <v>27</v>
      </c>
      <c r="B60" s="237">
        <f t="shared" si="0"/>
        <v>54</v>
      </c>
      <c r="C60" s="10" t="s">
        <v>257</v>
      </c>
      <c r="D60" s="19">
        <v>105</v>
      </c>
      <c r="E60" s="23">
        <v>45579</v>
      </c>
      <c r="F60" s="10" t="s">
        <v>54</v>
      </c>
      <c r="G60" s="204" t="s">
        <v>605</v>
      </c>
    </row>
    <row r="61" spans="1:7" s="3" customFormat="1" ht="25.5" x14ac:dyDescent="0.2">
      <c r="A61" s="11" t="s">
        <v>106</v>
      </c>
      <c r="B61" s="237">
        <f t="shared" si="0"/>
        <v>55</v>
      </c>
      <c r="C61" s="10" t="s">
        <v>105</v>
      </c>
      <c r="D61" s="19">
        <v>101</v>
      </c>
      <c r="E61" s="23">
        <v>40423</v>
      </c>
      <c r="F61" s="10" t="s">
        <v>54</v>
      </c>
      <c r="G61" s="204" t="s">
        <v>606</v>
      </c>
    </row>
    <row r="62" spans="1:7" s="3" customFormat="1" ht="25.5" x14ac:dyDescent="0.2">
      <c r="A62" s="11" t="s">
        <v>72</v>
      </c>
      <c r="B62" s="237">
        <f t="shared" si="0"/>
        <v>56</v>
      </c>
      <c r="C62" s="24" t="s">
        <v>71</v>
      </c>
      <c r="D62" s="19">
        <v>101</v>
      </c>
      <c r="E62" s="23">
        <v>40423</v>
      </c>
      <c r="F62" s="10" t="s">
        <v>54</v>
      </c>
      <c r="G62" s="204" t="s">
        <v>607</v>
      </c>
    </row>
    <row r="63" spans="1:7" s="3" customFormat="1" ht="25.5" x14ac:dyDescent="0.2">
      <c r="A63" s="11" t="s">
        <v>94</v>
      </c>
      <c r="B63" s="237">
        <f t="shared" si="0"/>
        <v>57</v>
      </c>
      <c r="C63" s="24" t="s">
        <v>93</v>
      </c>
      <c r="D63" s="19">
        <v>102</v>
      </c>
      <c r="E63" s="23">
        <v>42907</v>
      </c>
      <c r="F63" s="10" t="s">
        <v>54</v>
      </c>
      <c r="G63" s="204" t="s">
        <v>608</v>
      </c>
    </row>
    <row r="64" spans="1:7" s="3" customFormat="1" ht="25.5" x14ac:dyDescent="0.2">
      <c r="A64" s="11" t="s">
        <v>79</v>
      </c>
      <c r="B64" s="237">
        <f t="shared" si="0"/>
        <v>58</v>
      </c>
      <c r="C64" s="10" t="s">
        <v>78</v>
      </c>
      <c r="D64" s="19">
        <v>101</v>
      </c>
      <c r="E64" s="23">
        <v>40423</v>
      </c>
      <c r="F64" s="10" t="s">
        <v>54</v>
      </c>
      <c r="G64" s="204" t="s">
        <v>609</v>
      </c>
    </row>
    <row r="65" spans="1:7" s="3" customFormat="1" ht="25.5" x14ac:dyDescent="0.2">
      <c r="A65" s="11" t="s">
        <v>86</v>
      </c>
      <c r="B65" s="237">
        <f t="shared" si="0"/>
        <v>59</v>
      </c>
      <c r="C65" s="10" t="s">
        <v>85</v>
      </c>
      <c r="D65" s="19">
        <v>102</v>
      </c>
      <c r="E65" s="23">
        <v>40668</v>
      </c>
      <c r="F65" s="10" t="s">
        <v>54</v>
      </c>
      <c r="G65" s="204" t="s">
        <v>610</v>
      </c>
    </row>
    <row r="66" spans="1:7" s="3" customFormat="1" ht="25.5" x14ac:dyDescent="0.2">
      <c r="A66" s="11" t="s">
        <v>70</v>
      </c>
      <c r="B66" s="237">
        <f t="shared" si="0"/>
        <v>60</v>
      </c>
      <c r="C66" s="10" t="s">
        <v>69</v>
      </c>
      <c r="D66" s="19">
        <v>102</v>
      </c>
      <c r="E66" s="23">
        <v>44586</v>
      </c>
      <c r="F66" s="10" t="s">
        <v>54</v>
      </c>
      <c r="G66" s="204" t="s">
        <v>569</v>
      </c>
    </row>
    <row r="67" spans="1:7" s="3" customFormat="1" ht="25.5" x14ac:dyDescent="0.2">
      <c r="A67" s="11" t="s">
        <v>63</v>
      </c>
      <c r="B67" s="237">
        <f t="shared" si="0"/>
        <v>61</v>
      </c>
      <c r="C67" s="10" t="s">
        <v>62</v>
      </c>
      <c r="D67" s="19">
        <v>102</v>
      </c>
      <c r="E67" s="23">
        <v>44586</v>
      </c>
      <c r="F67" s="10" t="s">
        <v>54</v>
      </c>
      <c r="G67" s="204" t="s">
        <v>569</v>
      </c>
    </row>
    <row r="68" spans="1:7" s="3" customFormat="1" ht="25.5" x14ac:dyDescent="0.2">
      <c r="A68" s="11" t="s">
        <v>188</v>
      </c>
      <c r="B68" s="237">
        <f t="shared" si="0"/>
        <v>62</v>
      </c>
      <c r="C68" s="10" t="s">
        <v>187</v>
      </c>
      <c r="D68" s="19">
        <v>105</v>
      </c>
      <c r="E68" s="23">
        <v>41632</v>
      </c>
      <c r="F68" s="10" t="s">
        <v>54</v>
      </c>
      <c r="G68" s="204" t="s">
        <v>641</v>
      </c>
    </row>
    <row r="69" spans="1:7" s="3" customFormat="1" ht="25.5" x14ac:dyDescent="0.2">
      <c r="A69" s="11" t="s">
        <v>166</v>
      </c>
      <c r="B69" s="237">
        <f t="shared" si="0"/>
        <v>63</v>
      </c>
      <c r="C69" s="10" t="s">
        <v>165</v>
      </c>
      <c r="D69" s="19">
        <v>101</v>
      </c>
      <c r="E69" s="23">
        <v>39722</v>
      </c>
      <c r="F69" s="10" t="s">
        <v>54</v>
      </c>
      <c r="G69" s="204" t="s">
        <v>642</v>
      </c>
    </row>
    <row r="70" spans="1:7" s="3" customFormat="1" ht="25.5" x14ac:dyDescent="0.2">
      <c r="A70" s="11" t="s">
        <v>164</v>
      </c>
      <c r="B70" s="237">
        <f t="shared" si="0"/>
        <v>64</v>
      </c>
      <c r="C70" s="10" t="s">
        <v>163</v>
      </c>
      <c r="D70" s="19">
        <v>101</v>
      </c>
      <c r="E70" s="23">
        <v>36495</v>
      </c>
      <c r="F70" s="10" t="s">
        <v>54</v>
      </c>
      <c r="G70" s="204" t="s">
        <v>643</v>
      </c>
    </row>
    <row r="71" spans="1:7" s="3" customFormat="1" ht="25.5" x14ac:dyDescent="0.2">
      <c r="A71" s="11" t="s">
        <v>160</v>
      </c>
      <c r="B71" s="237">
        <f t="shared" si="0"/>
        <v>65</v>
      </c>
      <c r="C71" s="99" t="s">
        <v>159</v>
      </c>
      <c r="D71" s="100">
        <v>102</v>
      </c>
      <c r="E71" s="102">
        <v>44424</v>
      </c>
      <c r="F71" s="10" t="s">
        <v>54</v>
      </c>
      <c r="G71" s="204" t="s">
        <v>644</v>
      </c>
    </row>
    <row r="72" spans="1:7" s="3" customFormat="1" ht="25.5" x14ac:dyDescent="0.2">
      <c r="A72" s="11" t="s">
        <v>10</v>
      </c>
      <c r="B72" s="237">
        <f t="shared" ref="B72:B88" si="1">IF(ISNUMBER(B71),B71+1,1)</f>
        <v>66</v>
      </c>
      <c r="C72" s="10" t="s">
        <v>9</v>
      </c>
      <c r="D72" s="19">
        <v>104</v>
      </c>
      <c r="E72" s="23">
        <v>45138</v>
      </c>
      <c r="F72" s="10" t="s">
        <v>54</v>
      </c>
      <c r="G72" s="204" t="s">
        <v>645</v>
      </c>
    </row>
    <row r="73" spans="1:7" s="3" customFormat="1" ht="25.5" x14ac:dyDescent="0.2">
      <c r="A73" s="11" t="s">
        <v>145</v>
      </c>
      <c r="B73" s="237">
        <f t="shared" si="1"/>
        <v>67</v>
      </c>
      <c r="C73" s="10" t="s">
        <v>144</v>
      </c>
      <c r="D73" s="19">
        <v>102</v>
      </c>
      <c r="E73" s="23">
        <v>45138</v>
      </c>
      <c r="F73" s="10" t="s">
        <v>54</v>
      </c>
      <c r="G73" s="204" t="s">
        <v>646</v>
      </c>
    </row>
    <row r="74" spans="1:7" s="3" customFormat="1" ht="25.5" x14ac:dyDescent="0.2">
      <c r="A74" s="11" t="s">
        <v>143</v>
      </c>
      <c r="B74" s="237">
        <f t="shared" si="1"/>
        <v>68</v>
      </c>
      <c r="C74" s="10" t="s">
        <v>142</v>
      </c>
      <c r="D74" s="19">
        <v>102</v>
      </c>
      <c r="E74" s="23">
        <v>45138</v>
      </c>
      <c r="F74" s="10" t="s">
        <v>54</v>
      </c>
      <c r="G74" s="204" t="s">
        <v>647</v>
      </c>
    </row>
    <row r="75" spans="1:7" s="3" customFormat="1" ht="25.5" x14ac:dyDescent="0.2">
      <c r="A75" s="11" t="s">
        <v>141</v>
      </c>
      <c r="B75" s="237">
        <f t="shared" si="1"/>
        <v>69</v>
      </c>
      <c r="C75" s="10" t="s">
        <v>140</v>
      </c>
      <c r="D75" s="19">
        <v>104</v>
      </c>
      <c r="E75" s="23">
        <v>42752</v>
      </c>
      <c r="F75" s="10" t="s">
        <v>54</v>
      </c>
      <c r="G75" s="204" t="s">
        <v>648</v>
      </c>
    </row>
    <row r="76" spans="1:7" s="3" customFormat="1" ht="25.5" x14ac:dyDescent="0.2">
      <c r="A76" s="11" t="s">
        <v>128</v>
      </c>
      <c r="B76" s="237">
        <f t="shared" si="1"/>
        <v>70</v>
      </c>
      <c r="C76" s="10" t="s">
        <v>127</v>
      </c>
      <c r="D76" s="19">
        <v>102</v>
      </c>
      <c r="E76" s="23">
        <v>45138</v>
      </c>
      <c r="F76" s="10" t="s">
        <v>54</v>
      </c>
      <c r="G76" s="204" t="s">
        <v>649</v>
      </c>
    </row>
    <row r="77" spans="1:7" s="3" customFormat="1" ht="25.5" x14ac:dyDescent="0.2">
      <c r="A77" s="11" t="s">
        <v>126</v>
      </c>
      <c r="B77" s="237">
        <f t="shared" si="1"/>
        <v>71</v>
      </c>
      <c r="C77" s="10" t="s">
        <v>125</v>
      </c>
      <c r="D77" s="19">
        <v>102</v>
      </c>
      <c r="E77" s="23">
        <v>45138</v>
      </c>
      <c r="F77" s="10" t="s">
        <v>54</v>
      </c>
      <c r="G77" s="204" t="s">
        <v>650</v>
      </c>
    </row>
    <row r="78" spans="1:7" s="3" customFormat="1" ht="25.5" x14ac:dyDescent="0.2">
      <c r="A78" s="11" t="s">
        <v>502</v>
      </c>
      <c r="B78" s="237">
        <f t="shared" si="1"/>
        <v>72</v>
      </c>
      <c r="C78" s="10" t="s">
        <v>501</v>
      </c>
      <c r="D78" s="19">
        <v>102</v>
      </c>
      <c r="E78" s="23">
        <v>45119</v>
      </c>
      <c r="F78" s="10" t="s">
        <v>54</v>
      </c>
      <c r="G78" s="204" t="s">
        <v>651</v>
      </c>
    </row>
    <row r="79" spans="1:7" s="3" customFormat="1" ht="25.5" x14ac:dyDescent="0.2">
      <c r="A79" s="11" t="s">
        <v>123</v>
      </c>
      <c r="B79" s="237">
        <f t="shared" si="1"/>
        <v>73</v>
      </c>
      <c r="C79" s="10" t="s">
        <v>122</v>
      </c>
      <c r="D79" s="19">
        <v>100</v>
      </c>
      <c r="E79" s="23">
        <v>40625</v>
      </c>
      <c r="F79" s="10" t="s">
        <v>54</v>
      </c>
      <c r="G79" s="204" t="s">
        <v>652</v>
      </c>
    </row>
    <row r="80" spans="1:7" s="3" customFormat="1" ht="25.5" x14ac:dyDescent="0.2">
      <c r="A80" s="11" t="s">
        <v>109</v>
      </c>
      <c r="B80" s="237">
        <f t="shared" si="1"/>
        <v>74</v>
      </c>
      <c r="C80" s="10" t="s">
        <v>108</v>
      </c>
      <c r="D80" s="19">
        <v>102</v>
      </c>
      <c r="E80" s="23">
        <v>41715</v>
      </c>
      <c r="F80" s="10" t="s">
        <v>54</v>
      </c>
      <c r="G80" s="204" t="s">
        <v>653</v>
      </c>
    </row>
    <row r="81" spans="1:7" s="3" customFormat="1" ht="25.5" x14ac:dyDescent="0.2">
      <c r="A81" s="11" t="s">
        <v>104</v>
      </c>
      <c r="B81" s="237">
        <f t="shared" si="1"/>
        <v>75</v>
      </c>
      <c r="C81" s="10" t="s">
        <v>103</v>
      </c>
      <c r="D81" s="19">
        <v>102</v>
      </c>
      <c r="E81" s="23">
        <v>40959</v>
      </c>
      <c r="F81" s="10" t="s">
        <v>54</v>
      </c>
      <c r="G81" s="204" t="s">
        <v>654</v>
      </c>
    </row>
    <row r="82" spans="1:7" s="3" customFormat="1" ht="25.5" x14ac:dyDescent="0.2">
      <c r="A82" s="11" t="s">
        <v>102</v>
      </c>
      <c r="B82" s="237">
        <f t="shared" si="1"/>
        <v>76</v>
      </c>
      <c r="C82" s="10" t="s">
        <v>101</v>
      </c>
      <c r="D82" s="19">
        <v>101</v>
      </c>
      <c r="E82" s="23">
        <v>40179</v>
      </c>
      <c r="F82" s="10" t="s">
        <v>54</v>
      </c>
      <c r="G82" s="204" t="s">
        <v>655</v>
      </c>
    </row>
    <row r="83" spans="1:7" s="3" customFormat="1" ht="25.5" x14ac:dyDescent="0.2">
      <c r="A83" s="11" t="s">
        <v>98</v>
      </c>
      <c r="B83" s="237">
        <f t="shared" si="1"/>
        <v>77</v>
      </c>
      <c r="C83" s="10" t="s">
        <v>97</v>
      </c>
      <c r="D83" s="19">
        <v>101</v>
      </c>
      <c r="E83" s="23">
        <v>42214</v>
      </c>
      <c r="F83" s="10" t="s">
        <v>54</v>
      </c>
      <c r="G83" s="204" t="s">
        <v>656</v>
      </c>
    </row>
    <row r="84" spans="1:7" s="3" customFormat="1" ht="25.5" x14ac:dyDescent="0.2">
      <c r="A84" s="11" t="s">
        <v>96</v>
      </c>
      <c r="B84" s="237">
        <f t="shared" si="1"/>
        <v>78</v>
      </c>
      <c r="C84" s="10" t="s">
        <v>95</v>
      </c>
      <c r="D84" s="19">
        <v>103</v>
      </c>
      <c r="E84" s="23">
        <v>43163</v>
      </c>
      <c r="F84" s="10" t="s">
        <v>54</v>
      </c>
      <c r="G84" s="204" t="s">
        <v>657</v>
      </c>
    </row>
    <row r="85" spans="1:7" s="3" customFormat="1" ht="25.5" x14ac:dyDescent="0.2">
      <c r="A85" s="11" t="s">
        <v>82</v>
      </c>
      <c r="B85" s="237">
        <f t="shared" si="1"/>
        <v>79</v>
      </c>
      <c r="C85" s="10" t="s">
        <v>81</v>
      </c>
      <c r="D85" s="19">
        <v>101</v>
      </c>
      <c r="E85" s="23">
        <v>40423</v>
      </c>
      <c r="F85" s="10" t="s">
        <v>54</v>
      </c>
      <c r="G85" s="204" t="s">
        <v>658</v>
      </c>
    </row>
    <row r="86" spans="1:7" s="3" customFormat="1" ht="25.5" x14ac:dyDescent="0.2">
      <c r="A86" s="11" t="s">
        <v>761</v>
      </c>
      <c r="B86" s="237">
        <f t="shared" si="1"/>
        <v>80</v>
      </c>
      <c r="C86" s="10" t="s">
        <v>762</v>
      </c>
      <c r="D86" s="19">
        <v>100</v>
      </c>
      <c r="E86" s="23">
        <v>45092</v>
      </c>
      <c r="F86" s="10" t="s">
        <v>54</v>
      </c>
      <c r="G86" s="204" t="s">
        <v>763</v>
      </c>
    </row>
    <row r="87" spans="1:7" s="3" customFormat="1" ht="25.5" x14ac:dyDescent="0.2">
      <c r="A87" s="11" t="s">
        <v>61</v>
      </c>
      <c r="B87" s="237">
        <f t="shared" si="1"/>
        <v>81</v>
      </c>
      <c r="C87" s="10" t="s">
        <v>60</v>
      </c>
      <c r="D87" s="19">
        <v>101</v>
      </c>
      <c r="E87" s="23">
        <v>43089</v>
      </c>
      <c r="F87" s="10" t="s">
        <v>54</v>
      </c>
      <c r="G87" s="204" t="s">
        <v>659</v>
      </c>
    </row>
    <row r="88" spans="1:7" s="3" customFormat="1" ht="25.5" x14ac:dyDescent="0.2">
      <c r="A88" s="11" t="s">
        <v>68</v>
      </c>
      <c r="B88" s="237">
        <f t="shared" si="1"/>
        <v>82</v>
      </c>
      <c r="C88" s="10" t="s">
        <v>67</v>
      </c>
      <c r="D88" s="19">
        <v>101</v>
      </c>
      <c r="E88" s="23">
        <v>43089</v>
      </c>
      <c r="F88" s="10" t="s">
        <v>54</v>
      </c>
      <c r="G88" s="204" t="s">
        <v>660</v>
      </c>
    </row>
    <row r="89" spans="1:7" s="3" customFormat="1" ht="24.75" x14ac:dyDescent="0.2">
      <c r="A89"/>
      <c r="B89"/>
      <c r="C89"/>
      <c r="D89"/>
      <c r="E89"/>
      <c r="F89"/>
    </row>
    <row r="90" spans="1:7" s="3" customFormat="1" ht="24.75" x14ac:dyDescent="0.2">
      <c r="A90"/>
      <c r="B90"/>
      <c r="C90"/>
      <c r="D90"/>
      <c r="E90"/>
      <c r="F90"/>
    </row>
    <row r="91" spans="1:7" s="3" customFormat="1" ht="24.75" x14ac:dyDescent="0.2">
      <c r="A91"/>
      <c r="B91"/>
      <c r="C91"/>
      <c r="D91"/>
      <c r="E91"/>
      <c r="F91"/>
    </row>
    <row r="92" spans="1:7" s="3" customFormat="1" ht="24.75" x14ac:dyDescent="0.2">
      <c r="A92"/>
      <c r="B92"/>
      <c r="C92"/>
      <c r="D92"/>
      <c r="E92"/>
      <c r="F92"/>
    </row>
    <row r="93" spans="1:7" s="3" customFormat="1" ht="24.75" x14ac:dyDescent="0.2">
      <c r="A93"/>
      <c r="B93"/>
      <c r="C93"/>
      <c r="D93"/>
      <c r="E93"/>
      <c r="F93"/>
    </row>
    <row r="94" spans="1:7" s="3" customFormat="1" ht="24.75" x14ac:dyDescent="0.2">
      <c r="A94"/>
      <c r="B94"/>
      <c r="C94"/>
      <c r="D94"/>
      <c r="E94"/>
      <c r="F94"/>
    </row>
    <row r="95" spans="1:7" s="3" customFormat="1" ht="24.75" x14ac:dyDescent="0.2">
      <c r="A95"/>
      <c r="B95"/>
      <c r="C95"/>
      <c r="D95"/>
      <c r="E95"/>
      <c r="F95"/>
    </row>
    <row r="96" spans="1:7" s="3" customFormat="1" ht="24.75" x14ac:dyDescent="0.2">
      <c r="A96"/>
      <c r="B96"/>
      <c r="C96"/>
      <c r="D96"/>
      <c r="E96"/>
      <c r="F96"/>
    </row>
    <row r="97" spans="1:6" s="3" customFormat="1" ht="24.75" x14ac:dyDescent="0.2">
      <c r="A97"/>
      <c r="B97"/>
      <c r="C97"/>
      <c r="D97"/>
      <c r="E97"/>
      <c r="F97"/>
    </row>
    <row r="98" spans="1:6" s="3" customFormat="1" ht="24.75" x14ac:dyDescent="0.2">
      <c r="A98"/>
      <c r="B98"/>
      <c r="C98"/>
      <c r="D98"/>
      <c r="E98"/>
      <c r="F98"/>
    </row>
    <row r="99" spans="1:6" s="3" customFormat="1" ht="24.75" x14ac:dyDescent="0.2">
      <c r="A99"/>
      <c r="B99"/>
      <c r="C99"/>
      <c r="D99"/>
      <c r="E99"/>
      <c r="F99"/>
    </row>
    <row r="100" spans="1:6" s="3" customFormat="1" ht="24.75" x14ac:dyDescent="0.2">
      <c r="A100"/>
      <c r="B100"/>
      <c r="C100"/>
      <c r="D100"/>
      <c r="E100"/>
      <c r="F100"/>
    </row>
    <row r="101" spans="1:6" s="3" customFormat="1" ht="24.75" x14ac:dyDescent="0.2">
      <c r="A101"/>
      <c r="B101"/>
      <c r="C101"/>
      <c r="D101"/>
      <c r="E101"/>
      <c r="F101"/>
    </row>
    <row r="102" spans="1:6" s="3" customFormat="1" ht="24.75" x14ac:dyDescent="0.2">
      <c r="A102"/>
      <c r="B102"/>
      <c r="C102"/>
      <c r="D102"/>
      <c r="E102"/>
      <c r="F102"/>
    </row>
    <row r="103" spans="1:6" s="3" customFormat="1" ht="24.75" x14ac:dyDescent="0.2">
      <c r="A103"/>
      <c r="B103"/>
      <c r="C103"/>
      <c r="D103"/>
      <c r="E103"/>
      <c r="F103"/>
    </row>
    <row r="104" spans="1:6" s="3" customFormat="1" ht="24.75" x14ac:dyDescent="0.2">
      <c r="A104"/>
      <c r="B104"/>
      <c r="C104"/>
      <c r="D104"/>
      <c r="E104"/>
      <c r="F104"/>
    </row>
    <row r="105" spans="1:6" s="3" customFormat="1" ht="24.75" x14ac:dyDescent="0.2">
      <c r="A105"/>
      <c r="B105"/>
      <c r="C105"/>
      <c r="D105"/>
      <c r="E105"/>
      <c r="F105"/>
    </row>
    <row r="106" spans="1:6" s="3" customFormat="1" ht="24.75" x14ac:dyDescent="0.2">
      <c r="A106"/>
      <c r="B106"/>
      <c r="C106"/>
      <c r="D106"/>
      <c r="E106"/>
      <c r="F106"/>
    </row>
    <row r="107" spans="1:6" s="3" customFormat="1" ht="24.75" x14ac:dyDescent="0.2">
      <c r="A107"/>
      <c r="B107"/>
      <c r="C107"/>
      <c r="D107"/>
      <c r="E107"/>
      <c r="F107"/>
    </row>
    <row r="108" spans="1:6" s="3" customFormat="1" ht="24.75" x14ac:dyDescent="0.2">
      <c r="A108"/>
      <c r="B108"/>
      <c r="C108"/>
      <c r="D108"/>
      <c r="E108"/>
      <c r="F108"/>
    </row>
    <row r="190" spans="5:5" x14ac:dyDescent="0.2">
      <c r="E190" s="192"/>
    </row>
  </sheetData>
  <sheetProtection formatCells="0" formatColumns="0" formatRows="0" insertColumns="0" insertRows="0" insertHyperlinks="0" deleteColumns="0" deleteRows="0" sort="0" autoFilter="0" pivotTables="0"/>
  <sortState ref="A7:G80">
    <sortCondition ref="B7:B80"/>
  </sortState>
  <mergeCells count="1">
    <mergeCell ref="D1:F2"/>
  </mergeCells>
  <dataValidations count="1">
    <dataValidation type="custom" allowBlank="1" showInputMessage="1" showErrorMessage="1" errorTitle="خلية محمية" error="يتم تعبئة الخلية آليا بناء على رمز .الوثيقة_x000a__x000a_لا يُسمح بالإدخال إلا إذا كان نوع طلب التغيير هو_x000a_ &quot;1. إنشاء وثيقة جديدة&quot;" sqref="C33">
      <formula1>$B33="1. إنشاء وثيقة جديدة"</formula1>
    </dataValidation>
  </dataValidations>
  <hyperlinks>
    <hyperlink ref="G7" r:id="rId1"/>
    <hyperlink ref="G8" r:id="rId2"/>
    <hyperlink ref="G9" r:id="rId3"/>
    <hyperlink ref="G15" r:id="rId4"/>
    <hyperlink ref="G16" r:id="rId5"/>
    <hyperlink ref="G17" r:id="rId6"/>
    <hyperlink ref="G18" r:id="rId7"/>
    <hyperlink ref="G19" r:id="rId8"/>
    <hyperlink ref="G20" r:id="rId9"/>
    <hyperlink ref="G21" r:id="rId10"/>
    <hyperlink ref="G22" r:id="rId11"/>
    <hyperlink ref="G23" r:id="rId12"/>
    <hyperlink ref="G24" r:id="rId13"/>
    <hyperlink ref="G25" r:id="rId14"/>
    <hyperlink ref="G26" r:id="rId15"/>
    <hyperlink ref="G27" r:id="rId16"/>
    <hyperlink ref="G28" r:id="rId17"/>
    <hyperlink ref="G29" r:id="rId18"/>
    <hyperlink ref="G30" r:id="rId19"/>
    <hyperlink ref="G31" r:id="rId20"/>
    <hyperlink ref="G32" r:id="rId21"/>
    <hyperlink ref="G33" r:id="rId22"/>
    <hyperlink ref="G34" r:id="rId23"/>
    <hyperlink ref="G35" r:id="rId24"/>
    <hyperlink ref="G36" r:id="rId25"/>
    <hyperlink ref="G37" r:id="rId26"/>
    <hyperlink ref="G38" r:id="rId27"/>
    <hyperlink ref="G39" r:id="rId28"/>
    <hyperlink ref="G40" r:id="rId29"/>
    <hyperlink ref="G41" r:id="rId30"/>
    <hyperlink ref="G42" r:id="rId31"/>
    <hyperlink ref="G43" r:id="rId32"/>
    <hyperlink ref="G44" r:id="rId33"/>
    <hyperlink ref="G45" r:id="rId34"/>
    <hyperlink ref="G46" r:id="rId35"/>
    <hyperlink ref="G47" r:id="rId36"/>
    <hyperlink ref="G48" r:id="rId37"/>
    <hyperlink ref="G49" r:id="rId38"/>
    <hyperlink ref="G50" r:id="rId39"/>
    <hyperlink ref="G56" r:id="rId40"/>
    <hyperlink ref="G57" r:id="rId41"/>
    <hyperlink ref="G58" r:id="rId42"/>
    <hyperlink ref="G60" r:id="rId43"/>
    <hyperlink ref="G61" r:id="rId44"/>
    <hyperlink ref="G62" r:id="rId45"/>
    <hyperlink ref="G63" r:id="rId46"/>
    <hyperlink ref="G64" r:id="rId47"/>
    <hyperlink ref="G65" r:id="rId48"/>
    <hyperlink ref="G66" r:id="rId49"/>
    <hyperlink ref="G67" r:id="rId50"/>
    <hyperlink ref="G68" r:id="rId51"/>
    <hyperlink ref="G69" r:id="rId52"/>
    <hyperlink ref="G70" r:id="rId53"/>
    <hyperlink ref="G71" r:id="rId54"/>
    <hyperlink ref="G72" r:id="rId55"/>
    <hyperlink ref="G73" r:id="rId56"/>
    <hyperlink ref="G74" r:id="rId57"/>
    <hyperlink ref="G75" r:id="rId58"/>
    <hyperlink ref="G76" r:id="rId59"/>
    <hyperlink ref="G77" r:id="rId60"/>
    <hyperlink ref="G78" r:id="rId61"/>
    <hyperlink ref="G79" r:id="rId62"/>
    <hyperlink ref="G80" r:id="rId63"/>
    <hyperlink ref="G81" r:id="rId64"/>
    <hyperlink ref="G82" r:id="rId65"/>
    <hyperlink ref="G83" r:id="rId66"/>
    <hyperlink ref="G84" r:id="rId67"/>
    <hyperlink ref="G85" r:id="rId68"/>
    <hyperlink ref="G87" r:id="rId69"/>
    <hyperlink ref="G88" r:id="rId70"/>
    <hyperlink ref="G86" r:id="rId71"/>
    <hyperlink ref="G52" r:id="rId72"/>
    <hyperlink ref="G53" r:id="rId73"/>
    <hyperlink ref="G54" r:id="rId74"/>
    <hyperlink ref="G55" r:id="rId75"/>
    <hyperlink ref="G51" r:id="rId76"/>
    <hyperlink ref="G59" r:id="rId77"/>
  </hyperlinks>
  <printOptions horizontalCentered="1"/>
  <pageMargins left="0.39370078740157483" right="0.39370078740157483" top="0.78740157480314965" bottom="0.78740157480314965" header="0.51181102362204722" footer="0.51181102362204722"/>
  <pageSetup paperSize="8" fitToHeight="0" orientation="landscape" r:id="rId78"/>
  <headerFooter alignWithMargins="0">
    <oddHeader xml:space="preserve">&amp;C&amp;"Simplified Arabic,Regular"&amp;12صفحة &amp;P من &amp;N </oddHeader>
    <oddFooter>&amp;L&amp;"Times New Roman,Regular"&amp;8&amp;Z&amp;F&gt;&amp;A (Printed: &amp;D &amp;T)&amp;R&amp;"Simplified Arabic,Regular"آيزو 9001</oddFooter>
  </headerFooter>
  <drawing r:id="rId7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3"/>
  <sheetViews>
    <sheetView rightToLeft="1" zoomScaleNormal="100" workbookViewId="0"/>
  </sheetViews>
  <sheetFormatPr defaultRowHeight="12.75" x14ac:dyDescent="0.2"/>
  <cols>
    <col min="1" max="1" width="12.85546875" style="1" customWidth="1"/>
    <col min="2" max="2" width="10.42578125" style="2" customWidth="1"/>
    <col min="3" max="3" width="46.28515625" style="2" bestFit="1" customWidth="1"/>
    <col min="4" max="4" width="9.7109375" style="15" bestFit="1" customWidth="1"/>
    <col min="5" max="5" width="14.28515625" style="2" bestFit="1" customWidth="1"/>
    <col min="6" max="6" width="72.85546875" style="2" bestFit="1" customWidth="1"/>
    <col min="7" max="7" width="13.7109375" style="2" bestFit="1" customWidth="1"/>
    <col min="8" max="8" width="62.140625" style="2" bestFit="1" customWidth="1"/>
    <col min="9" max="9" width="9.7109375" style="2" bestFit="1" customWidth="1"/>
    <col min="10" max="11" width="13" style="2" bestFit="1" customWidth="1"/>
    <col min="12" max="12" width="81.5703125" style="1" bestFit="1" customWidth="1"/>
    <col min="13" max="16384" width="9.140625" style="1"/>
  </cols>
  <sheetData>
    <row r="1" spans="1:12" ht="23.25" customHeight="1" x14ac:dyDescent="0.2">
      <c r="A1" s="21" t="s">
        <v>1</v>
      </c>
      <c r="C1" s="52"/>
      <c r="D1" s="52"/>
      <c r="E1" s="52"/>
      <c r="F1" s="52"/>
      <c r="G1" s="198"/>
      <c r="H1" s="277" t="s">
        <v>245</v>
      </c>
      <c r="I1" s="277"/>
      <c r="J1" s="277"/>
      <c r="K1" s="277"/>
    </row>
    <row r="2" spans="1:12" ht="20.100000000000001" customHeight="1" x14ac:dyDescent="0.2">
      <c r="A2" s="13" t="s">
        <v>2</v>
      </c>
      <c r="B2" s="20" t="s">
        <v>211</v>
      </c>
      <c r="D2" s="14"/>
      <c r="E2" s="14"/>
      <c r="F2" s="14"/>
      <c r="G2" s="14"/>
      <c r="H2" s="277"/>
      <c r="I2" s="277"/>
      <c r="J2" s="277"/>
      <c r="K2" s="277"/>
    </row>
    <row r="3" spans="1:12" ht="20.100000000000001" customHeight="1" x14ac:dyDescent="0.2">
      <c r="A3" s="13" t="s">
        <v>3</v>
      </c>
      <c r="B3" s="13" t="s">
        <v>236</v>
      </c>
      <c r="D3" s="14"/>
      <c r="E3" s="14"/>
      <c r="F3" s="14"/>
      <c r="G3" s="14"/>
      <c r="H3" s="22"/>
      <c r="I3" s="22"/>
      <c r="J3" s="22"/>
      <c r="K3" s="22"/>
    </row>
    <row r="4" spans="1:12" ht="25.5" x14ac:dyDescent="0.2">
      <c r="A4" s="13" t="s">
        <v>4</v>
      </c>
      <c r="B4" s="17">
        <v>101</v>
      </c>
      <c r="C4" s="52" t="s">
        <v>0</v>
      </c>
      <c r="E4" s="53">
        <v>44892</v>
      </c>
      <c r="F4" s="53"/>
      <c r="G4" s="199"/>
      <c r="H4" s="22"/>
      <c r="I4" s="22"/>
      <c r="J4" s="22"/>
      <c r="K4" s="22"/>
    </row>
    <row r="5" spans="1:12" x14ac:dyDescent="0.2">
      <c r="A5" s="18"/>
      <c r="B5" s="16"/>
      <c r="D5" s="2"/>
    </row>
    <row r="6" spans="1:12" s="3" customFormat="1" ht="49.5" x14ac:dyDescent="0.2">
      <c r="A6" s="4" t="s">
        <v>206</v>
      </c>
      <c r="B6" s="54" t="s">
        <v>207</v>
      </c>
      <c r="C6" s="55" t="s">
        <v>205</v>
      </c>
      <c r="D6" s="54" t="s">
        <v>29</v>
      </c>
      <c r="E6" s="54" t="s">
        <v>28</v>
      </c>
      <c r="F6" s="162" t="s">
        <v>504</v>
      </c>
      <c r="G6" s="5" t="s">
        <v>204</v>
      </c>
      <c r="H6" s="55" t="s">
        <v>203</v>
      </c>
      <c r="I6" s="54" t="s">
        <v>29</v>
      </c>
      <c r="J6" s="54" t="s">
        <v>28</v>
      </c>
      <c r="K6" s="54" t="s">
        <v>202</v>
      </c>
      <c r="L6" s="162" t="s">
        <v>504</v>
      </c>
    </row>
    <row r="7" spans="1:12" s="3" customFormat="1" ht="25.5" x14ac:dyDescent="0.2">
      <c r="A7" s="7" t="s">
        <v>158</v>
      </c>
      <c r="B7" s="6">
        <f t="shared" ref="B7:B70" si="0">VLOOKUP($A7,procslist,2,FALSE)</f>
        <v>1</v>
      </c>
      <c r="C7" s="8" t="str">
        <f t="shared" ref="C7:C75" si="1">VLOOKUP($A7,procslist,3,FALSE)</f>
        <v>إجراء الأفعال التصحيحية والوقائية</v>
      </c>
      <c r="D7" s="19">
        <f t="shared" ref="D7:D75" si="2">VLOOKUP($A7,procslist,4,FALSE)</f>
        <v>201</v>
      </c>
      <c r="E7" s="9">
        <f t="shared" ref="E7:E75" si="3">VLOOKUP($A7,procslist,5,FALSE)</f>
        <v>45190</v>
      </c>
      <c r="F7" s="204" t="s">
        <v>505</v>
      </c>
      <c r="G7" s="7" t="s">
        <v>196</v>
      </c>
      <c r="H7" s="10" t="str">
        <f t="shared" ref="H7:H43" si="4">IF(LEFT($G7,3)="QP-",VLOOKUP($G7,procslist,3,FALSE),VLOOKUP($G7,docslist,3,FALSE))</f>
        <v>إجراء التدقيق الداخلي لنظام إدارة الجودة</v>
      </c>
      <c r="I7" s="19">
        <f t="shared" ref="I7:I43" si="5">IF(LEFT($G7,3)="QP-",VLOOKUP($G7,procslist,4,FALSE),VLOOKUP($G7,docslist,4,FALSE))</f>
        <v>203</v>
      </c>
      <c r="J7" s="23">
        <f t="shared" ref="J7:J43" si="6">IF(LEFT($G7,3)="QP-",VLOOKUP($G7,procslist,5,FALSE),VLOOKUP($G7,docslist,5,FALSE))</f>
        <v>45190</v>
      </c>
      <c r="K7" s="10" t="str">
        <f t="shared" ref="K7:K43" si="7">IF(LEFT($G7,3)="QP-",VLOOKUP($G7,procslist,6,FALSE),VLOOKUP($G7,docslist,6,FALSE))</f>
        <v>1. وثيقة داخلية</v>
      </c>
      <c r="L7" s="204" t="s">
        <v>506</v>
      </c>
    </row>
    <row r="8" spans="1:12" s="3" customFormat="1" ht="25.5" x14ac:dyDescent="0.2">
      <c r="A8" s="7" t="s">
        <v>158</v>
      </c>
      <c r="B8" s="6">
        <f t="shared" si="0"/>
        <v>1</v>
      </c>
      <c r="C8" s="8" t="str">
        <f t="shared" si="1"/>
        <v>إجراء الأفعال التصحيحية والوقائية</v>
      </c>
      <c r="D8" s="19">
        <f t="shared" si="2"/>
        <v>201</v>
      </c>
      <c r="E8" s="9">
        <f t="shared" si="3"/>
        <v>45190</v>
      </c>
      <c r="F8" s="204" t="s">
        <v>505</v>
      </c>
      <c r="G8" s="12" t="s">
        <v>242</v>
      </c>
      <c r="H8" s="10" t="str">
        <f t="shared" si="4"/>
        <v>سياسة وأهداف الجودة (باللغة العربية)</v>
      </c>
      <c r="I8" s="19">
        <f t="shared" si="5"/>
        <v>300</v>
      </c>
      <c r="J8" s="23">
        <f t="shared" si="6"/>
        <v>40681</v>
      </c>
      <c r="K8" s="10" t="str">
        <f t="shared" si="7"/>
        <v>1. وثيقة داخلية</v>
      </c>
      <c r="L8" s="204" t="s">
        <v>570</v>
      </c>
    </row>
    <row r="9" spans="1:12" s="3" customFormat="1" ht="25.5" x14ac:dyDescent="0.2">
      <c r="A9" s="7" t="s">
        <v>158</v>
      </c>
      <c r="B9" s="6">
        <f t="shared" si="0"/>
        <v>1</v>
      </c>
      <c r="C9" s="8" t="str">
        <f t="shared" si="1"/>
        <v>إجراء الأفعال التصحيحية والوقائية</v>
      </c>
      <c r="D9" s="19">
        <f t="shared" si="2"/>
        <v>201</v>
      </c>
      <c r="E9" s="9">
        <f t="shared" si="3"/>
        <v>45190</v>
      </c>
      <c r="F9" s="204" t="s">
        <v>505</v>
      </c>
      <c r="G9" s="12" t="s">
        <v>243</v>
      </c>
      <c r="H9" s="10" t="str">
        <f t="shared" si="4"/>
        <v>سياسة وأهداف الجودة (باللغة الإنجليزية)</v>
      </c>
      <c r="I9" s="19">
        <f t="shared" si="5"/>
        <v>300</v>
      </c>
      <c r="J9" s="23">
        <f t="shared" si="6"/>
        <v>40681</v>
      </c>
      <c r="K9" s="10" t="str">
        <f t="shared" si="7"/>
        <v>1. وثيقة داخلية</v>
      </c>
      <c r="L9" s="204" t="s">
        <v>571</v>
      </c>
    </row>
    <row r="10" spans="1:12" s="3" customFormat="1" ht="25.5" x14ac:dyDescent="0.2">
      <c r="A10" s="7" t="s">
        <v>158</v>
      </c>
      <c r="B10" s="6">
        <f t="shared" si="0"/>
        <v>1</v>
      </c>
      <c r="C10" s="8" t="str">
        <f t="shared" si="1"/>
        <v>إجراء الأفعال التصحيحية والوقائية</v>
      </c>
      <c r="D10" s="19">
        <f t="shared" si="2"/>
        <v>201</v>
      </c>
      <c r="E10" s="9">
        <f t="shared" si="3"/>
        <v>45190</v>
      </c>
      <c r="F10" s="204" t="s">
        <v>505</v>
      </c>
      <c r="G10" s="12" t="s">
        <v>56</v>
      </c>
      <c r="H10" s="10" t="str">
        <f t="shared" si="4"/>
        <v>دليل الجودة</v>
      </c>
      <c r="I10" s="19">
        <f t="shared" si="5"/>
        <v>100</v>
      </c>
      <c r="J10" s="23">
        <f t="shared" si="6"/>
        <v>40423</v>
      </c>
      <c r="K10" s="10" t="str">
        <f t="shared" si="7"/>
        <v>1. وثيقة داخلية</v>
      </c>
      <c r="L10" s="204" t="s">
        <v>611</v>
      </c>
    </row>
    <row r="11" spans="1:12" s="3" customFormat="1" ht="25.5" x14ac:dyDescent="0.2">
      <c r="A11" s="7" t="s">
        <v>158</v>
      </c>
      <c r="B11" s="6">
        <f t="shared" si="0"/>
        <v>1</v>
      </c>
      <c r="C11" s="8" t="str">
        <f t="shared" si="1"/>
        <v>إجراء الأفعال التصحيحية والوقائية</v>
      </c>
      <c r="D11" s="19">
        <f t="shared" si="2"/>
        <v>201</v>
      </c>
      <c r="E11" s="9">
        <f t="shared" si="3"/>
        <v>45190</v>
      </c>
      <c r="F11" s="204" t="s">
        <v>505</v>
      </c>
      <c r="G11" s="11" t="s">
        <v>53</v>
      </c>
      <c r="H11" s="10" t="str">
        <f t="shared" si="4"/>
        <v>المواصفة القياسية الدولية آيزو 9001: نظم إدارة الجودة-المتطلبات</v>
      </c>
      <c r="I11" s="19">
        <f t="shared" si="5"/>
        <v>4</v>
      </c>
      <c r="J11" s="23">
        <f t="shared" si="6"/>
        <v>39767</v>
      </c>
      <c r="K11" s="10" t="str">
        <f t="shared" si="7"/>
        <v>2. وثيقة مرجعية</v>
      </c>
      <c r="L11" s="205" t="s">
        <v>752</v>
      </c>
    </row>
    <row r="12" spans="1:12" s="3" customFormat="1" ht="25.5" x14ac:dyDescent="0.2">
      <c r="A12" s="7" t="s">
        <v>158</v>
      </c>
      <c r="B12" s="6">
        <f t="shared" si="0"/>
        <v>1</v>
      </c>
      <c r="C12" s="8" t="str">
        <f t="shared" si="1"/>
        <v>إجراء الأفعال التصحيحية والوقائية</v>
      </c>
      <c r="D12" s="19">
        <f t="shared" si="2"/>
        <v>201</v>
      </c>
      <c r="E12" s="9">
        <f t="shared" si="3"/>
        <v>45190</v>
      </c>
      <c r="F12" s="204" t="s">
        <v>505</v>
      </c>
      <c r="G12" s="11" t="s">
        <v>52</v>
      </c>
      <c r="H12" s="10" t="str">
        <f t="shared" si="4"/>
        <v>قانون الإحصاءات العامة</v>
      </c>
      <c r="I12" s="19">
        <f t="shared" si="5"/>
        <v>1</v>
      </c>
      <c r="J12" s="23">
        <f t="shared" si="6"/>
        <v>43990</v>
      </c>
      <c r="K12" s="10" t="str">
        <f t="shared" si="7"/>
        <v>2. وثيقة مرجعية</v>
      </c>
      <c r="L12" s="205" t="s">
        <v>752</v>
      </c>
    </row>
    <row r="13" spans="1:12" s="3" customFormat="1" ht="25.5" x14ac:dyDescent="0.2">
      <c r="A13" s="7" t="s">
        <v>158</v>
      </c>
      <c r="B13" s="6">
        <f t="shared" si="0"/>
        <v>1</v>
      </c>
      <c r="C13" s="8" t="str">
        <f t="shared" si="1"/>
        <v>إجراء الأفعال التصحيحية والوقائية</v>
      </c>
      <c r="D13" s="19">
        <f t="shared" si="2"/>
        <v>201</v>
      </c>
      <c r="E13" s="9">
        <f t="shared" si="3"/>
        <v>45190</v>
      </c>
      <c r="F13" s="204" t="s">
        <v>505</v>
      </c>
      <c r="G13" s="11" t="s">
        <v>75</v>
      </c>
      <c r="H13" s="10" t="str">
        <f t="shared" si="4"/>
        <v>نموذج ضبط ومعالجة حالة عدم المطابقة</v>
      </c>
      <c r="I13" s="19">
        <f t="shared" si="5"/>
        <v>105</v>
      </c>
      <c r="J13" s="23">
        <f t="shared" si="6"/>
        <v>45190</v>
      </c>
      <c r="K13" s="10" t="str">
        <f t="shared" si="7"/>
        <v>1. وثيقة داخلية</v>
      </c>
      <c r="L13" s="206" t="s">
        <v>572</v>
      </c>
    </row>
    <row r="14" spans="1:12" s="3" customFormat="1" ht="25.5" x14ac:dyDescent="0.2">
      <c r="A14" s="7" t="s">
        <v>196</v>
      </c>
      <c r="B14" s="6">
        <f t="shared" si="0"/>
        <v>2</v>
      </c>
      <c r="C14" s="8" t="str">
        <f t="shared" si="1"/>
        <v>إجراء التدقيق الداخلي لنظام إدارة الجودة</v>
      </c>
      <c r="D14" s="19">
        <f t="shared" si="2"/>
        <v>203</v>
      </c>
      <c r="E14" s="9">
        <f t="shared" si="3"/>
        <v>45190</v>
      </c>
      <c r="F14" s="204" t="s">
        <v>506</v>
      </c>
      <c r="G14" s="11" t="s">
        <v>158</v>
      </c>
      <c r="H14" s="10" t="str">
        <f t="shared" si="4"/>
        <v>إجراء الأفعال التصحيحية والوقائية</v>
      </c>
      <c r="I14" s="19">
        <f t="shared" si="5"/>
        <v>201</v>
      </c>
      <c r="J14" s="23">
        <f t="shared" si="6"/>
        <v>45190</v>
      </c>
      <c r="K14" s="10" t="str">
        <f t="shared" si="7"/>
        <v>1. وثيقة داخلية</v>
      </c>
      <c r="L14" s="206" t="s">
        <v>505</v>
      </c>
    </row>
    <row r="15" spans="1:12" s="3" customFormat="1" ht="25.5" x14ac:dyDescent="0.2">
      <c r="A15" s="7" t="s">
        <v>196</v>
      </c>
      <c r="B15" s="6">
        <f t="shared" si="0"/>
        <v>2</v>
      </c>
      <c r="C15" s="8" t="str">
        <f t="shared" si="1"/>
        <v>إجراء التدقيق الداخلي لنظام إدارة الجودة</v>
      </c>
      <c r="D15" s="19">
        <f t="shared" si="2"/>
        <v>203</v>
      </c>
      <c r="E15" s="9">
        <f t="shared" si="3"/>
        <v>45190</v>
      </c>
      <c r="F15" s="204" t="s">
        <v>506</v>
      </c>
      <c r="G15" s="11" t="s">
        <v>75</v>
      </c>
      <c r="H15" s="10" t="str">
        <f t="shared" si="4"/>
        <v>نموذج ضبط ومعالجة حالة عدم المطابقة</v>
      </c>
      <c r="I15" s="19">
        <f t="shared" si="5"/>
        <v>105</v>
      </c>
      <c r="J15" s="23">
        <f t="shared" si="6"/>
        <v>45190</v>
      </c>
      <c r="K15" s="10" t="str">
        <f t="shared" si="7"/>
        <v>1. وثيقة داخلية</v>
      </c>
      <c r="L15" s="206" t="s">
        <v>572</v>
      </c>
    </row>
    <row r="16" spans="1:12" s="3" customFormat="1" ht="25.5" x14ac:dyDescent="0.2">
      <c r="A16" s="7" t="s">
        <v>196</v>
      </c>
      <c r="B16" s="6">
        <f t="shared" si="0"/>
        <v>2</v>
      </c>
      <c r="C16" s="8" t="str">
        <f t="shared" si="1"/>
        <v>إجراء التدقيق الداخلي لنظام إدارة الجودة</v>
      </c>
      <c r="D16" s="19">
        <f t="shared" si="2"/>
        <v>203</v>
      </c>
      <c r="E16" s="9">
        <f t="shared" si="3"/>
        <v>45190</v>
      </c>
      <c r="F16" s="204" t="s">
        <v>506</v>
      </c>
      <c r="G16" s="12" t="s">
        <v>242</v>
      </c>
      <c r="H16" s="10" t="str">
        <f t="shared" si="4"/>
        <v>سياسة وأهداف الجودة (باللغة العربية)</v>
      </c>
      <c r="I16" s="19">
        <f t="shared" si="5"/>
        <v>300</v>
      </c>
      <c r="J16" s="23">
        <f t="shared" si="6"/>
        <v>40681</v>
      </c>
      <c r="K16" s="10" t="str">
        <f t="shared" si="7"/>
        <v>1. وثيقة داخلية</v>
      </c>
      <c r="L16" s="206" t="s">
        <v>570</v>
      </c>
    </row>
    <row r="17" spans="1:12" s="3" customFormat="1" ht="25.5" x14ac:dyDescent="0.2">
      <c r="A17" s="7" t="s">
        <v>196</v>
      </c>
      <c r="B17" s="6">
        <f t="shared" si="0"/>
        <v>2</v>
      </c>
      <c r="C17" s="8" t="str">
        <f t="shared" si="1"/>
        <v>إجراء التدقيق الداخلي لنظام إدارة الجودة</v>
      </c>
      <c r="D17" s="19">
        <f t="shared" si="2"/>
        <v>203</v>
      </c>
      <c r="E17" s="9">
        <f t="shared" si="3"/>
        <v>45190</v>
      </c>
      <c r="F17" s="204" t="s">
        <v>506</v>
      </c>
      <c r="G17" s="12" t="s">
        <v>243</v>
      </c>
      <c r="H17" s="10" t="str">
        <f t="shared" si="4"/>
        <v>سياسة وأهداف الجودة (باللغة الإنجليزية)</v>
      </c>
      <c r="I17" s="19">
        <f t="shared" si="5"/>
        <v>300</v>
      </c>
      <c r="J17" s="23">
        <f t="shared" si="6"/>
        <v>40681</v>
      </c>
      <c r="K17" s="10" t="str">
        <f t="shared" si="7"/>
        <v>1. وثيقة داخلية</v>
      </c>
      <c r="L17" s="206" t="s">
        <v>571</v>
      </c>
    </row>
    <row r="18" spans="1:12" s="3" customFormat="1" ht="25.5" x14ac:dyDescent="0.2">
      <c r="A18" s="7" t="s">
        <v>196</v>
      </c>
      <c r="B18" s="6">
        <f t="shared" si="0"/>
        <v>2</v>
      </c>
      <c r="C18" s="8" t="str">
        <f t="shared" si="1"/>
        <v>إجراء التدقيق الداخلي لنظام إدارة الجودة</v>
      </c>
      <c r="D18" s="19">
        <f t="shared" si="2"/>
        <v>203</v>
      </c>
      <c r="E18" s="9">
        <f t="shared" si="3"/>
        <v>45190</v>
      </c>
      <c r="F18" s="204" t="s">
        <v>506</v>
      </c>
      <c r="G18" s="12" t="s">
        <v>56</v>
      </c>
      <c r="H18" s="10" t="str">
        <f t="shared" si="4"/>
        <v>دليل الجودة</v>
      </c>
      <c r="I18" s="19">
        <f t="shared" si="5"/>
        <v>100</v>
      </c>
      <c r="J18" s="23">
        <f t="shared" si="6"/>
        <v>40423</v>
      </c>
      <c r="K18" s="10" t="str">
        <f t="shared" si="7"/>
        <v>1. وثيقة داخلية</v>
      </c>
      <c r="L18" s="206" t="s">
        <v>611</v>
      </c>
    </row>
    <row r="19" spans="1:12" s="3" customFormat="1" ht="25.5" x14ac:dyDescent="0.2">
      <c r="A19" s="7" t="s">
        <v>196</v>
      </c>
      <c r="B19" s="6">
        <f t="shared" si="0"/>
        <v>2</v>
      </c>
      <c r="C19" s="8" t="str">
        <f t="shared" si="1"/>
        <v>إجراء التدقيق الداخلي لنظام إدارة الجودة</v>
      </c>
      <c r="D19" s="19">
        <f t="shared" si="2"/>
        <v>203</v>
      </c>
      <c r="E19" s="9">
        <f t="shared" si="3"/>
        <v>45190</v>
      </c>
      <c r="F19" s="204" t="s">
        <v>506</v>
      </c>
      <c r="G19" s="11" t="s">
        <v>53</v>
      </c>
      <c r="H19" s="10" t="str">
        <f t="shared" si="4"/>
        <v>المواصفة القياسية الدولية آيزو 9001: نظم إدارة الجودة-المتطلبات</v>
      </c>
      <c r="I19" s="19">
        <f t="shared" si="5"/>
        <v>4</v>
      </c>
      <c r="J19" s="23">
        <f t="shared" si="6"/>
        <v>39767</v>
      </c>
      <c r="K19" s="10" t="str">
        <f t="shared" si="7"/>
        <v>2. وثيقة مرجعية</v>
      </c>
      <c r="L19" s="205" t="s">
        <v>752</v>
      </c>
    </row>
    <row r="20" spans="1:12" s="3" customFormat="1" ht="25.5" x14ac:dyDescent="0.2">
      <c r="A20" s="7" t="s">
        <v>196</v>
      </c>
      <c r="B20" s="6">
        <f t="shared" si="0"/>
        <v>2</v>
      </c>
      <c r="C20" s="8" t="str">
        <f t="shared" si="1"/>
        <v>إجراء التدقيق الداخلي لنظام إدارة الجودة</v>
      </c>
      <c r="D20" s="19">
        <f t="shared" si="2"/>
        <v>203</v>
      </c>
      <c r="E20" s="9">
        <f t="shared" si="3"/>
        <v>45190</v>
      </c>
      <c r="F20" s="204" t="s">
        <v>506</v>
      </c>
      <c r="G20" s="11" t="s">
        <v>52</v>
      </c>
      <c r="H20" s="10" t="str">
        <f t="shared" si="4"/>
        <v>قانون الإحصاءات العامة</v>
      </c>
      <c r="I20" s="19">
        <f t="shared" si="5"/>
        <v>1</v>
      </c>
      <c r="J20" s="23">
        <f t="shared" si="6"/>
        <v>43990</v>
      </c>
      <c r="K20" s="10" t="str">
        <f t="shared" si="7"/>
        <v>2. وثيقة مرجعية</v>
      </c>
      <c r="L20" s="205" t="s">
        <v>752</v>
      </c>
    </row>
    <row r="21" spans="1:12" s="3" customFormat="1" ht="25.5" x14ac:dyDescent="0.2">
      <c r="A21" s="7" t="s">
        <v>196</v>
      </c>
      <c r="B21" s="6">
        <f t="shared" si="0"/>
        <v>2</v>
      </c>
      <c r="C21" s="8" t="str">
        <f t="shared" si="1"/>
        <v>إجراء التدقيق الداخلي لنظام إدارة الجودة</v>
      </c>
      <c r="D21" s="19">
        <f t="shared" si="2"/>
        <v>203</v>
      </c>
      <c r="E21" s="9">
        <f t="shared" si="3"/>
        <v>45190</v>
      </c>
      <c r="F21" s="204" t="s">
        <v>506</v>
      </c>
      <c r="G21" s="11" t="s">
        <v>200</v>
      </c>
      <c r="H21" s="10" t="str">
        <f t="shared" si="4"/>
        <v>خطة التدقيق الداخلي السنوية</v>
      </c>
      <c r="I21" s="19">
        <f t="shared" si="5"/>
        <v>107</v>
      </c>
      <c r="J21" s="23">
        <f t="shared" si="6"/>
        <v>44243</v>
      </c>
      <c r="K21" s="10" t="str">
        <f t="shared" si="7"/>
        <v>1. وثيقة داخلية</v>
      </c>
      <c r="L21" s="206" t="s">
        <v>569</v>
      </c>
    </row>
    <row r="22" spans="1:12" s="3" customFormat="1" ht="25.5" x14ac:dyDescent="0.2">
      <c r="A22" s="7" t="s">
        <v>196</v>
      </c>
      <c r="B22" s="6">
        <f t="shared" si="0"/>
        <v>2</v>
      </c>
      <c r="C22" s="8" t="str">
        <f t="shared" si="1"/>
        <v>إجراء التدقيق الداخلي لنظام إدارة الجودة</v>
      </c>
      <c r="D22" s="19">
        <f t="shared" si="2"/>
        <v>203</v>
      </c>
      <c r="E22" s="9">
        <f t="shared" si="3"/>
        <v>45190</v>
      </c>
      <c r="F22" s="204" t="s">
        <v>506</v>
      </c>
      <c r="G22" s="11" t="s">
        <v>198</v>
      </c>
      <c r="H22" s="10" t="str">
        <f t="shared" si="4"/>
        <v>برنامج التدقيق الداخلي</v>
      </c>
      <c r="I22" s="19">
        <f t="shared" si="5"/>
        <v>105</v>
      </c>
      <c r="J22" s="23">
        <f t="shared" si="6"/>
        <v>44454</v>
      </c>
      <c r="K22" s="10" t="str">
        <f t="shared" si="7"/>
        <v>1. وثيقة داخلية</v>
      </c>
      <c r="L22" s="206" t="s">
        <v>569</v>
      </c>
    </row>
    <row r="23" spans="1:12" s="3" customFormat="1" ht="25.5" x14ac:dyDescent="0.2">
      <c r="A23" s="7" t="s">
        <v>196</v>
      </c>
      <c r="B23" s="6">
        <f t="shared" si="0"/>
        <v>2</v>
      </c>
      <c r="C23" s="8" t="str">
        <f t="shared" si="1"/>
        <v>إجراء التدقيق الداخلي لنظام إدارة الجودة</v>
      </c>
      <c r="D23" s="19">
        <f t="shared" si="2"/>
        <v>203</v>
      </c>
      <c r="E23" s="9">
        <f t="shared" si="3"/>
        <v>45190</v>
      </c>
      <c r="F23" s="204" t="s">
        <v>506</v>
      </c>
      <c r="G23" s="11" t="s">
        <v>194</v>
      </c>
      <c r="H23" s="10" t="str">
        <f t="shared" si="4"/>
        <v>تقرير التدقيق الداخلي</v>
      </c>
      <c r="I23" s="19">
        <f t="shared" si="5"/>
        <v>107</v>
      </c>
      <c r="J23" s="23">
        <f t="shared" si="6"/>
        <v>45190</v>
      </c>
      <c r="K23" s="10" t="str">
        <f t="shared" si="7"/>
        <v>1. وثيقة داخلية</v>
      </c>
      <c r="L23" s="206" t="s">
        <v>573</v>
      </c>
    </row>
    <row r="24" spans="1:12" s="3" customFormat="1" ht="25.5" x14ac:dyDescent="0.2">
      <c r="A24" s="7" t="s">
        <v>190</v>
      </c>
      <c r="B24" s="6">
        <f t="shared" si="0"/>
        <v>3</v>
      </c>
      <c r="C24" s="8" t="str">
        <f t="shared" si="1"/>
        <v>إجراء ضبط وتطوير الوثائق</v>
      </c>
      <c r="D24" s="19">
        <f t="shared" si="2"/>
        <v>203</v>
      </c>
      <c r="E24" s="9">
        <f t="shared" si="3"/>
        <v>44818</v>
      </c>
      <c r="F24" s="204" t="s">
        <v>507</v>
      </c>
      <c r="G24" s="12" t="s">
        <v>242</v>
      </c>
      <c r="H24" s="10" t="str">
        <f t="shared" si="4"/>
        <v>سياسة وأهداف الجودة (باللغة العربية)</v>
      </c>
      <c r="I24" s="19">
        <f t="shared" si="5"/>
        <v>300</v>
      </c>
      <c r="J24" s="23">
        <f t="shared" si="6"/>
        <v>40681</v>
      </c>
      <c r="K24" s="10" t="str">
        <f t="shared" si="7"/>
        <v>1. وثيقة داخلية</v>
      </c>
      <c r="L24" s="206" t="s">
        <v>570</v>
      </c>
    </row>
    <row r="25" spans="1:12" s="3" customFormat="1" ht="25.5" x14ac:dyDescent="0.2">
      <c r="A25" s="7" t="s">
        <v>190</v>
      </c>
      <c r="B25" s="6">
        <f t="shared" si="0"/>
        <v>3</v>
      </c>
      <c r="C25" s="8" t="str">
        <f t="shared" si="1"/>
        <v>إجراء ضبط وتطوير الوثائق</v>
      </c>
      <c r="D25" s="19">
        <f t="shared" si="2"/>
        <v>203</v>
      </c>
      <c r="E25" s="9">
        <f t="shared" si="3"/>
        <v>44818</v>
      </c>
      <c r="F25" s="204" t="s">
        <v>507</v>
      </c>
      <c r="G25" s="12" t="s">
        <v>243</v>
      </c>
      <c r="H25" s="10" t="str">
        <f t="shared" si="4"/>
        <v>سياسة وأهداف الجودة (باللغة الإنجليزية)</v>
      </c>
      <c r="I25" s="19">
        <f t="shared" si="5"/>
        <v>300</v>
      </c>
      <c r="J25" s="23">
        <f t="shared" si="6"/>
        <v>40681</v>
      </c>
      <c r="K25" s="10" t="str">
        <f t="shared" si="7"/>
        <v>1. وثيقة داخلية</v>
      </c>
      <c r="L25" s="206" t="s">
        <v>571</v>
      </c>
    </row>
    <row r="26" spans="1:12" s="3" customFormat="1" ht="25.5" x14ac:dyDescent="0.2">
      <c r="A26" s="7" t="s">
        <v>190</v>
      </c>
      <c r="B26" s="6">
        <f t="shared" si="0"/>
        <v>3</v>
      </c>
      <c r="C26" s="8" t="str">
        <f t="shared" si="1"/>
        <v>إجراء ضبط وتطوير الوثائق</v>
      </c>
      <c r="D26" s="19">
        <f t="shared" si="2"/>
        <v>203</v>
      </c>
      <c r="E26" s="9">
        <f t="shared" si="3"/>
        <v>44818</v>
      </c>
      <c r="F26" s="204" t="s">
        <v>507</v>
      </c>
      <c r="G26" s="12" t="s">
        <v>56</v>
      </c>
      <c r="H26" s="10" t="str">
        <f t="shared" si="4"/>
        <v>دليل الجودة</v>
      </c>
      <c r="I26" s="19">
        <f t="shared" si="5"/>
        <v>100</v>
      </c>
      <c r="J26" s="23">
        <f t="shared" si="6"/>
        <v>40423</v>
      </c>
      <c r="K26" s="10" t="str">
        <f t="shared" si="7"/>
        <v>1. وثيقة داخلية</v>
      </c>
      <c r="L26" s="206" t="s">
        <v>611</v>
      </c>
    </row>
    <row r="27" spans="1:12" s="3" customFormat="1" ht="25.5" x14ac:dyDescent="0.2">
      <c r="A27" s="7" t="s">
        <v>190</v>
      </c>
      <c r="B27" s="6">
        <f t="shared" si="0"/>
        <v>3</v>
      </c>
      <c r="C27" s="8" t="str">
        <f t="shared" si="1"/>
        <v>إجراء ضبط وتطوير الوثائق</v>
      </c>
      <c r="D27" s="19">
        <f t="shared" si="2"/>
        <v>203</v>
      </c>
      <c r="E27" s="9">
        <f t="shared" si="3"/>
        <v>44818</v>
      </c>
      <c r="F27" s="204" t="s">
        <v>507</v>
      </c>
      <c r="G27" s="11" t="s">
        <v>53</v>
      </c>
      <c r="H27" s="10" t="str">
        <f t="shared" si="4"/>
        <v>المواصفة القياسية الدولية آيزو 9001: نظم إدارة الجودة-المتطلبات</v>
      </c>
      <c r="I27" s="19">
        <f t="shared" si="5"/>
        <v>4</v>
      </c>
      <c r="J27" s="23">
        <f t="shared" si="6"/>
        <v>39767</v>
      </c>
      <c r="K27" s="10" t="str">
        <f t="shared" si="7"/>
        <v>2. وثيقة مرجعية</v>
      </c>
      <c r="L27" s="205" t="s">
        <v>752</v>
      </c>
    </row>
    <row r="28" spans="1:12" s="3" customFormat="1" ht="25.5" x14ac:dyDescent="0.2">
      <c r="A28" s="7" t="s">
        <v>190</v>
      </c>
      <c r="B28" s="6">
        <f t="shared" si="0"/>
        <v>3</v>
      </c>
      <c r="C28" s="8" t="str">
        <f t="shared" si="1"/>
        <v>إجراء ضبط وتطوير الوثائق</v>
      </c>
      <c r="D28" s="19">
        <f t="shared" si="2"/>
        <v>203</v>
      </c>
      <c r="E28" s="9">
        <f t="shared" si="3"/>
        <v>44818</v>
      </c>
      <c r="F28" s="204" t="s">
        <v>507</v>
      </c>
      <c r="G28" s="11" t="s">
        <v>52</v>
      </c>
      <c r="H28" s="10" t="str">
        <f t="shared" si="4"/>
        <v>قانون الإحصاءات العامة</v>
      </c>
      <c r="I28" s="19">
        <f t="shared" si="5"/>
        <v>1</v>
      </c>
      <c r="J28" s="23">
        <f t="shared" si="6"/>
        <v>43990</v>
      </c>
      <c r="K28" s="10" t="str">
        <f t="shared" si="7"/>
        <v>2. وثيقة مرجعية</v>
      </c>
      <c r="L28" s="205" t="s">
        <v>752</v>
      </c>
    </row>
    <row r="29" spans="1:12" s="3" customFormat="1" ht="25.5" x14ac:dyDescent="0.2">
      <c r="A29" s="7" t="s">
        <v>190</v>
      </c>
      <c r="B29" s="6">
        <f t="shared" si="0"/>
        <v>3</v>
      </c>
      <c r="C29" s="8" t="str">
        <f t="shared" si="1"/>
        <v>إجراء ضبط وتطوير الوثائق</v>
      </c>
      <c r="D29" s="19">
        <f t="shared" si="2"/>
        <v>203</v>
      </c>
      <c r="E29" s="9">
        <f t="shared" si="3"/>
        <v>44818</v>
      </c>
      <c r="F29" s="204" t="s">
        <v>507</v>
      </c>
      <c r="G29" s="11" t="s">
        <v>6</v>
      </c>
      <c r="H29" s="10" t="str">
        <f t="shared" si="4"/>
        <v>طلـب تغيير على وثيقــة/وثائق نظام إدارة الجودة</v>
      </c>
      <c r="I29" s="19">
        <f t="shared" si="5"/>
        <v>109</v>
      </c>
      <c r="J29" s="23">
        <f t="shared" si="6"/>
        <v>44693</v>
      </c>
      <c r="K29" s="10" t="str">
        <f t="shared" si="7"/>
        <v>1. وثيقة داخلية</v>
      </c>
      <c r="L29" s="206" t="s">
        <v>569</v>
      </c>
    </row>
    <row r="30" spans="1:12" s="3" customFormat="1" ht="25.5" x14ac:dyDescent="0.2">
      <c r="A30" s="7" t="s">
        <v>190</v>
      </c>
      <c r="B30" s="6">
        <f t="shared" si="0"/>
        <v>3</v>
      </c>
      <c r="C30" s="8" t="str">
        <f t="shared" si="1"/>
        <v>إجراء ضبط وتطوير الوثائق</v>
      </c>
      <c r="D30" s="19">
        <f t="shared" si="2"/>
        <v>203</v>
      </c>
      <c r="E30" s="9">
        <f t="shared" si="3"/>
        <v>44818</v>
      </c>
      <c r="F30" s="204" t="s">
        <v>507</v>
      </c>
      <c r="G30" s="11" t="s">
        <v>192</v>
      </c>
      <c r="H30" s="10" t="str">
        <f t="shared" si="4"/>
        <v>قائمة رموز المخططات السهمية</v>
      </c>
      <c r="I30" s="19">
        <f t="shared" si="5"/>
        <v>102</v>
      </c>
      <c r="J30" s="23">
        <f t="shared" si="6"/>
        <v>43163</v>
      </c>
      <c r="K30" s="10" t="str">
        <f t="shared" si="7"/>
        <v>1. وثيقة داخلية</v>
      </c>
      <c r="L30" s="206" t="s">
        <v>574</v>
      </c>
    </row>
    <row r="31" spans="1:12" s="3" customFormat="1" ht="25.5" x14ac:dyDescent="0.2">
      <c r="A31" s="7" t="s">
        <v>190</v>
      </c>
      <c r="B31" s="6">
        <f t="shared" si="0"/>
        <v>3</v>
      </c>
      <c r="C31" s="8" t="str">
        <f t="shared" si="1"/>
        <v>إجراء ضبط وتطوير الوثائق</v>
      </c>
      <c r="D31" s="19">
        <f t="shared" si="2"/>
        <v>203</v>
      </c>
      <c r="E31" s="9">
        <f t="shared" si="3"/>
        <v>44818</v>
      </c>
      <c r="F31" s="204" t="s">
        <v>507</v>
      </c>
      <c r="G31" s="11" t="s">
        <v>208</v>
      </c>
      <c r="H31" s="10" t="str">
        <f t="shared" si="4"/>
        <v>سجل قائمة إجراءات نظام إدارة الجودة</v>
      </c>
      <c r="I31" s="19">
        <f t="shared" si="5"/>
        <v>101</v>
      </c>
      <c r="J31" s="23">
        <f t="shared" si="6"/>
        <v>44892</v>
      </c>
      <c r="K31" s="10" t="str">
        <f t="shared" si="7"/>
        <v>1. وثيقة داخلية</v>
      </c>
      <c r="L31" s="206" t="s">
        <v>569</v>
      </c>
    </row>
    <row r="32" spans="1:12" s="3" customFormat="1" ht="25.5" x14ac:dyDescent="0.2">
      <c r="A32" s="7" t="s">
        <v>190</v>
      </c>
      <c r="B32" s="6">
        <f t="shared" si="0"/>
        <v>3</v>
      </c>
      <c r="C32" s="8" t="str">
        <f t="shared" si="1"/>
        <v>إجراء ضبط وتطوير الوثائق</v>
      </c>
      <c r="D32" s="19">
        <f t="shared" si="2"/>
        <v>203</v>
      </c>
      <c r="E32" s="9">
        <f t="shared" si="3"/>
        <v>44818</v>
      </c>
      <c r="F32" s="204" t="s">
        <v>507</v>
      </c>
      <c r="G32" s="11" t="s">
        <v>210</v>
      </c>
      <c r="H32" s="10" t="str">
        <f t="shared" si="4"/>
        <v>سجل قائمة وثائق وسجلات نظام إدارة الجودة</v>
      </c>
      <c r="I32" s="19">
        <f t="shared" si="5"/>
        <v>101</v>
      </c>
      <c r="J32" s="23">
        <f t="shared" si="6"/>
        <v>44892</v>
      </c>
      <c r="K32" s="10" t="str">
        <f t="shared" si="7"/>
        <v>1. وثيقة داخلية</v>
      </c>
      <c r="L32" s="206" t="s">
        <v>569</v>
      </c>
    </row>
    <row r="33" spans="1:12" s="3" customFormat="1" ht="25.5" x14ac:dyDescent="0.2">
      <c r="A33" s="7" t="s">
        <v>190</v>
      </c>
      <c r="B33" s="6">
        <f t="shared" si="0"/>
        <v>3</v>
      </c>
      <c r="C33" s="8" t="str">
        <f t="shared" si="1"/>
        <v>إجراء ضبط وتطوير الوثائق</v>
      </c>
      <c r="D33" s="19">
        <f t="shared" si="2"/>
        <v>203</v>
      </c>
      <c r="E33" s="9">
        <f t="shared" si="3"/>
        <v>44818</v>
      </c>
      <c r="F33" s="204" t="s">
        <v>507</v>
      </c>
      <c r="G33" s="11" t="s">
        <v>211</v>
      </c>
      <c r="H33" s="10" t="str">
        <f t="shared" si="4"/>
        <v>سجل قائمة ربط إجراءات نظام إدارة الجودة مع الوثائق والسجلات ذات الصلة</v>
      </c>
      <c r="I33" s="19">
        <f t="shared" si="5"/>
        <v>101</v>
      </c>
      <c r="J33" s="23">
        <f t="shared" si="6"/>
        <v>44892</v>
      </c>
      <c r="K33" s="10" t="str">
        <f t="shared" si="7"/>
        <v>1. وثيقة داخلية</v>
      </c>
      <c r="L33" s="206" t="s">
        <v>569</v>
      </c>
    </row>
    <row r="34" spans="1:12" s="3" customFormat="1" ht="25.5" x14ac:dyDescent="0.2">
      <c r="A34" s="7" t="s">
        <v>74</v>
      </c>
      <c r="B34" s="6">
        <f t="shared" si="0"/>
        <v>4</v>
      </c>
      <c r="C34" s="8" t="str">
        <f t="shared" si="1"/>
        <v>إجراء إعداد الخطة السنوية</v>
      </c>
      <c r="D34" s="19">
        <f t="shared" si="2"/>
        <v>105</v>
      </c>
      <c r="E34" s="9">
        <f t="shared" si="3"/>
        <v>42899</v>
      </c>
      <c r="F34" s="204" t="s">
        <v>508</v>
      </c>
      <c r="G34" s="11" t="s">
        <v>188</v>
      </c>
      <c r="H34" s="10" t="str">
        <f t="shared" si="4"/>
        <v>دليل إعداد الخطة السنوية للجهاز</v>
      </c>
      <c r="I34" s="19">
        <f t="shared" si="5"/>
        <v>105</v>
      </c>
      <c r="J34" s="23">
        <f t="shared" si="6"/>
        <v>41632</v>
      </c>
      <c r="K34" s="10" t="str">
        <f t="shared" si="7"/>
        <v>1. وثيقة داخلية</v>
      </c>
      <c r="L34" s="206" t="s">
        <v>641</v>
      </c>
    </row>
    <row r="35" spans="1:12" s="3" customFormat="1" ht="25.5" x14ac:dyDescent="0.2">
      <c r="A35" s="7" t="s">
        <v>74</v>
      </c>
      <c r="B35" s="6">
        <f t="shared" si="0"/>
        <v>4</v>
      </c>
      <c r="C35" s="8" t="str">
        <f t="shared" si="1"/>
        <v>إجراء إعداد الخطة السنوية</v>
      </c>
      <c r="D35" s="19">
        <f t="shared" si="2"/>
        <v>105</v>
      </c>
      <c r="E35" s="9">
        <f t="shared" si="3"/>
        <v>42899</v>
      </c>
      <c r="F35" s="204" t="s">
        <v>508</v>
      </c>
      <c r="G35" s="11" t="s">
        <v>186</v>
      </c>
      <c r="H35" s="10" t="str">
        <f t="shared" si="4"/>
        <v>نموذج التوجهات العامة للجهاز</v>
      </c>
      <c r="I35" s="19">
        <f t="shared" si="5"/>
        <v>105</v>
      </c>
      <c r="J35" s="23">
        <f t="shared" si="6"/>
        <v>42899</v>
      </c>
      <c r="K35" s="10" t="str">
        <f t="shared" si="7"/>
        <v>1. وثيقة داخلية</v>
      </c>
      <c r="L35" s="206" t="s">
        <v>575</v>
      </c>
    </row>
    <row r="36" spans="1:12" s="3" customFormat="1" ht="25.5" x14ac:dyDescent="0.2">
      <c r="A36" s="7" t="s">
        <v>182</v>
      </c>
      <c r="B36" s="6">
        <f t="shared" si="0"/>
        <v>5</v>
      </c>
      <c r="C36" s="8" t="str">
        <f t="shared" si="1"/>
        <v>إجراء تحقيق أهداف الجودة</v>
      </c>
      <c r="D36" s="19">
        <f t="shared" si="2"/>
        <v>201</v>
      </c>
      <c r="E36" s="9">
        <f t="shared" si="3"/>
        <v>45546</v>
      </c>
      <c r="F36" s="204" t="s">
        <v>509</v>
      </c>
      <c r="G36" s="11" t="s">
        <v>184</v>
      </c>
      <c r="H36" s="10" t="str">
        <f t="shared" si="4"/>
        <v>نموذج هدف الجودة</v>
      </c>
      <c r="I36" s="19">
        <f t="shared" si="5"/>
        <v>105</v>
      </c>
      <c r="J36" s="23">
        <f t="shared" si="6"/>
        <v>44648</v>
      </c>
      <c r="K36" s="10" t="str">
        <f t="shared" si="7"/>
        <v>1. وثيقة داخلية</v>
      </c>
      <c r="L36" s="206" t="s">
        <v>569</v>
      </c>
    </row>
    <row r="37" spans="1:12" s="3" customFormat="1" ht="25.5" x14ac:dyDescent="0.2">
      <c r="A37" s="7" t="s">
        <v>182</v>
      </c>
      <c r="B37" s="6">
        <f t="shared" si="0"/>
        <v>5</v>
      </c>
      <c r="C37" s="8" t="str">
        <f t="shared" si="1"/>
        <v>إجراء تحقيق أهداف الجودة</v>
      </c>
      <c r="D37" s="19">
        <f t="shared" si="2"/>
        <v>201</v>
      </c>
      <c r="E37" s="9">
        <f t="shared" si="3"/>
        <v>45546</v>
      </c>
      <c r="F37" s="204" t="s">
        <v>509</v>
      </c>
      <c r="G37" s="12" t="s">
        <v>242</v>
      </c>
      <c r="H37" s="10" t="str">
        <f t="shared" si="4"/>
        <v>سياسة وأهداف الجودة (باللغة العربية)</v>
      </c>
      <c r="I37" s="19">
        <f t="shared" si="5"/>
        <v>300</v>
      </c>
      <c r="J37" s="23">
        <f t="shared" si="6"/>
        <v>40681</v>
      </c>
      <c r="K37" s="10" t="str">
        <f t="shared" si="7"/>
        <v>1. وثيقة داخلية</v>
      </c>
      <c r="L37" s="206" t="s">
        <v>505</v>
      </c>
    </row>
    <row r="38" spans="1:12" s="3" customFormat="1" ht="25.5" x14ac:dyDescent="0.2">
      <c r="A38" s="7" t="s">
        <v>182</v>
      </c>
      <c r="B38" s="6">
        <f t="shared" si="0"/>
        <v>5</v>
      </c>
      <c r="C38" s="8" t="str">
        <f t="shared" si="1"/>
        <v>إجراء تحقيق أهداف الجودة</v>
      </c>
      <c r="D38" s="19">
        <f t="shared" si="2"/>
        <v>201</v>
      </c>
      <c r="E38" s="9">
        <f t="shared" si="3"/>
        <v>45546</v>
      </c>
      <c r="F38" s="204" t="s">
        <v>509</v>
      </c>
      <c r="G38" s="12" t="s">
        <v>243</v>
      </c>
      <c r="H38" s="10" t="str">
        <f t="shared" si="4"/>
        <v>سياسة وأهداف الجودة (باللغة الإنجليزية)</v>
      </c>
      <c r="I38" s="19">
        <f t="shared" si="5"/>
        <v>300</v>
      </c>
      <c r="J38" s="23">
        <f t="shared" si="6"/>
        <v>40681</v>
      </c>
      <c r="K38" s="10" t="str">
        <f t="shared" si="7"/>
        <v>1. وثيقة داخلية</v>
      </c>
      <c r="L38" s="206" t="s">
        <v>505</v>
      </c>
    </row>
    <row r="39" spans="1:12" s="3" customFormat="1" ht="25.5" x14ac:dyDescent="0.2">
      <c r="A39" s="7" t="s">
        <v>182</v>
      </c>
      <c r="B39" s="6">
        <f t="shared" si="0"/>
        <v>5</v>
      </c>
      <c r="C39" s="8" t="str">
        <f t="shared" si="1"/>
        <v>إجراء تحقيق أهداف الجودة</v>
      </c>
      <c r="D39" s="19">
        <f t="shared" si="2"/>
        <v>201</v>
      </c>
      <c r="E39" s="9">
        <f t="shared" si="3"/>
        <v>45546</v>
      </c>
      <c r="F39" s="204" t="s">
        <v>509</v>
      </c>
      <c r="G39" s="12" t="s">
        <v>56</v>
      </c>
      <c r="H39" s="10" t="str">
        <f t="shared" si="4"/>
        <v>دليل الجودة</v>
      </c>
      <c r="I39" s="19">
        <f t="shared" si="5"/>
        <v>100</v>
      </c>
      <c r="J39" s="23">
        <f t="shared" si="6"/>
        <v>40423</v>
      </c>
      <c r="K39" s="10" t="str">
        <f t="shared" si="7"/>
        <v>1. وثيقة داخلية</v>
      </c>
      <c r="L39" s="206" t="s">
        <v>505</v>
      </c>
    </row>
    <row r="40" spans="1:12" s="3" customFormat="1" ht="25.5" x14ac:dyDescent="0.2">
      <c r="A40" s="7" t="s">
        <v>182</v>
      </c>
      <c r="B40" s="6">
        <f t="shared" si="0"/>
        <v>5</v>
      </c>
      <c r="C40" s="8" t="str">
        <f t="shared" si="1"/>
        <v>إجراء تحقيق أهداف الجودة</v>
      </c>
      <c r="D40" s="19">
        <f t="shared" si="2"/>
        <v>201</v>
      </c>
      <c r="E40" s="9">
        <f t="shared" si="3"/>
        <v>45546</v>
      </c>
      <c r="F40" s="204" t="s">
        <v>509</v>
      </c>
      <c r="G40" s="11" t="s">
        <v>53</v>
      </c>
      <c r="H40" s="10" t="str">
        <f t="shared" si="4"/>
        <v>المواصفة القياسية الدولية آيزو 9001: نظم إدارة الجودة-المتطلبات</v>
      </c>
      <c r="I40" s="19">
        <f t="shared" si="5"/>
        <v>4</v>
      </c>
      <c r="J40" s="23">
        <f t="shared" si="6"/>
        <v>39767</v>
      </c>
      <c r="K40" s="10" t="str">
        <f t="shared" si="7"/>
        <v>2. وثيقة مرجعية</v>
      </c>
      <c r="L40" s="206" t="s">
        <v>505</v>
      </c>
    </row>
    <row r="41" spans="1:12" s="3" customFormat="1" ht="25.5" x14ac:dyDescent="0.2">
      <c r="A41" s="7" t="s">
        <v>182</v>
      </c>
      <c r="B41" s="6">
        <f t="shared" si="0"/>
        <v>5</v>
      </c>
      <c r="C41" s="8" t="str">
        <f t="shared" si="1"/>
        <v>إجراء تحقيق أهداف الجودة</v>
      </c>
      <c r="D41" s="19">
        <f t="shared" si="2"/>
        <v>201</v>
      </c>
      <c r="E41" s="9">
        <f t="shared" si="3"/>
        <v>45546</v>
      </c>
      <c r="F41" s="204" t="s">
        <v>509</v>
      </c>
      <c r="G41" s="11" t="s">
        <v>52</v>
      </c>
      <c r="H41" s="10" t="str">
        <f t="shared" si="4"/>
        <v>قانون الإحصاءات العامة</v>
      </c>
      <c r="I41" s="19">
        <f t="shared" si="5"/>
        <v>1</v>
      </c>
      <c r="J41" s="23">
        <f t="shared" si="6"/>
        <v>43990</v>
      </c>
      <c r="K41" s="10" t="str">
        <f t="shared" si="7"/>
        <v>2. وثيقة مرجعية</v>
      </c>
      <c r="L41" s="206" t="s">
        <v>505</v>
      </c>
    </row>
    <row r="42" spans="1:12" s="3" customFormat="1" ht="25.5" x14ac:dyDescent="0.2">
      <c r="A42" s="7" t="s">
        <v>170</v>
      </c>
      <c r="B42" s="6">
        <f t="shared" si="0"/>
        <v>6</v>
      </c>
      <c r="C42" s="8" t="str">
        <f t="shared" si="1"/>
        <v>إجراء التدريب</v>
      </c>
      <c r="D42" s="19">
        <f t="shared" si="2"/>
        <v>201</v>
      </c>
      <c r="E42" s="9">
        <f t="shared" si="3"/>
        <v>44776</v>
      </c>
      <c r="F42" s="204" t="s">
        <v>510</v>
      </c>
      <c r="G42" s="11" t="s">
        <v>180</v>
      </c>
      <c r="H42" s="10" t="str">
        <f t="shared" si="4"/>
        <v>نموذج حصر الاحتياجات التدريبية لوزارات ومؤسسات دولة فلسطين</v>
      </c>
      <c r="I42" s="19">
        <f t="shared" si="5"/>
        <v>103</v>
      </c>
      <c r="J42" s="23">
        <f t="shared" si="6"/>
        <v>43163</v>
      </c>
      <c r="K42" s="10" t="str">
        <f t="shared" si="7"/>
        <v>1. وثيقة داخلية</v>
      </c>
      <c r="L42" s="206" t="s">
        <v>578</v>
      </c>
    </row>
    <row r="43" spans="1:12" s="3" customFormat="1" ht="25.5" x14ac:dyDescent="0.2">
      <c r="A43" s="7" t="s">
        <v>170</v>
      </c>
      <c r="B43" s="6">
        <f t="shared" si="0"/>
        <v>6</v>
      </c>
      <c r="C43" s="8" t="str">
        <f t="shared" si="1"/>
        <v>إجراء التدريب</v>
      </c>
      <c r="D43" s="19">
        <f t="shared" si="2"/>
        <v>201</v>
      </c>
      <c r="E43" s="9">
        <f t="shared" si="3"/>
        <v>44776</v>
      </c>
      <c r="F43" s="204" t="s">
        <v>510</v>
      </c>
      <c r="G43" s="11" t="s">
        <v>178</v>
      </c>
      <c r="H43" s="10" t="str">
        <f t="shared" si="4"/>
        <v>نموذج الشروط المرجعية للأنشطة التدريبية الداخلية وتدريب المستخدمين</v>
      </c>
      <c r="I43" s="19">
        <f t="shared" si="5"/>
        <v>104</v>
      </c>
      <c r="J43" s="23">
        <f t="shared" si="6"/>
        <v>44776</v>
      </c>
      <c r="K43" s="10" t="str">
        <f t="shared" si="7"/>
        <v>1. وثيقة داخلية</v>
      </c>
      <c r="L43" s="206" t="s">
        <v>579</v>
      </c>
    </row>
    <row r="44" spans="1:12" s="3" customFormat="1" ht="25.5" x14ac:dyDescent="0.2">
      <c r="A44" s="7" t="s">
        <v>170</v>
      </c>
      <c r="B44" s="6">
        <f t="shared" si="0"/>
        <v>6</v>
      </c>
      <c r="C44" s="8" t="str">
        <f t="shared" si="1"/>
        <v>إجراء التدريب</v>
      </c>
      <c r="D44" s="19">
        <f t="shared" si="2"/>
        <v>201</v>
      </c>
      <c r="E44" s="9">
        <f t="shared" si="3"/>
        <v>44776</v>
      </c>
      <c r="F44" s="204" t="s">
        <v>510</v>
      </c>
      <c r="G44" s="11" t="s">
        <v>176</v>
      </c>
      <c r="H44" s="10" t="str">
        <f t="shared" ref="H44:H73" si="8">IF(LEFT($G44,3)="QP-",VLOOKUP($G44,procslist,3,FALSE),VLOOKUP($G44,docslist,3,FALSE))</f>
        <v>نموذج متابعة نشاط تدريبي</v>
      </c>
      <c r="I44" s="19">
        <f t="shared" ref="I44:I73" si="9">IF(LEFT($G44,3)="QP-",VLOOKUP($G44,procslist,4,FALSE),VLOOKUP($G44,docslist,4,FALSE))</f>
        <v>106</v>
      </c>
      <c r="J44" s="23">
        <f t="shared" ref="J44:J73" si="10">IF(LEFT($G44,3)="QP-",VLOOKUP($G44,procslist,5,FALSE),VLOOKUP($G44,docslist,5,FALSE))</f>
        <v>44776</v>
      </c>
      <c r="K44" s="10" t="str">
        <f t="shared" ref="K44:K73" si="11">IF(LEFT($G44,3)="QP-",VLOOKUP($G44,procslist,6,FALSE),VLOOKUP($G44,docslist,6,FALSE))</f>
        <v>1. وثيقة داخلية</v>
      </c>
      <c r="L44" s="206" t="s">
        <v>580</v>
      </c>
    </row>
    <row r="45" spans="1:12" s="3" customFormat="1" ht="25.5" x14ac:dyDescent="0.2">
      <c r="A45" s="7" t="s">
        <v>170</v>
      </c>
      <c r="B45" s="6">
        <f t="shared" si="0"/>
        <v>6</v>
      </c>
      <c r="C45" s="8" t="str">
        <f t="shared" si="1"/>
        <v>إجراء التدريب</v>
      </c>
      <c r="D45" s="19">
        <f t="shared" si="2"/>
        <v>201</v>
      </c>
      <c r="E45" s="9">
        <f t="shared" si="3"/>
        <v>44776</v>
      </c>
      <c r="F45" s="204" t="s">
        <v>510</v>
      </c>
      <c r="G45" s="11" t="s">
        <v>174</v>
      </c>
      <c r="H45" s="10" t="str">
        <f t="shared" si="8"/>
        <v>نموذج ترشيح للمشاركة في أنشطة خارجية أو وطنية</v>
      </c>
      <c r="I45" s="19">
        <f t="shared" si="9"/>
        <v>107</v>
      </c>
      <c r="J45" s="23">
        <f t="shared" si="10"/>
        <v>43310</v>
      </c>
      <c r="K45" s="10" t="str">
        <f t="shared" si="11"/>
        <v>1. وثيقة داخلية</v>
      </c>
      <c r="L45" s="206" t="s">
        <v>581</v>
      </c>
    </row>
    <row r="46" spans="1:12" s="3" customFormat="1" ht="25.5" x14ac:dyDescent="0.2">
      <c r="A46" s="7" t="s">
        <v>170</v>
      </c>
      <c r="B46" s="6">
        <f t="shared" si="0"/>
        <v>6</v>
      </c>
      <c r="C46" s="8" t="str">
        <f t="shared" si="1"/>
        <v>إجراء التدريب</v>
      </c>
      <c r="D46" s="19">
        <f t="shared" si="2"/>
        <v>201</v>
      </c>
      <c r="E46" s="9">
        <f t="shared" si="3"/>
        <v>44776</v>
      </c>
      <c r="F46" s="204" t="s">
        <v>510</v>
      </c>
      <c r="G46" s="11" t="s">
        <v>172</v>
      </c>
      <c r="H46" s="10" t="str">
        <f t="shared" si="8"/>
        <v>نموذج تقييم دورة تدريبية من قبل المتدرب</v>
      </c>
      <c r="I46" s="19">
        <f t="shared" si="9"/>
        <v>100</v>
      </c>
      <c r="J46" s="23">
        <f t="shared" si="10"/>
        <v>43676</v>
      </c>
      <c r="K46" s="10" t="str">
        <f t="shared" si="11"/>
        <v>1. وثيقة داخلية</v>
      </c>
      <c r="L46" s="206" t="s">
        <v>582</v>
      </c>
    </row>
    <row r="47" spans="1:12" s="3" customFormat="1" ht="25.5" x14ac:dyDescent="0.2">
      <c r="A47" s="7" t="s">
        <v>170</v>
      </c>
      <c r="B47" s="6">
        <f t="shared" si="0"/>
        <v>6</v>
      </c>
      <c r="C47" s="8" t="str">
        <f t="shared" si="1"/>
        <v>إجراء التدريب</v>
      </c>
      <c r="D47" s="19">
        <f t="shared" si="2"/>
        <v>201</v>
      </c>
      <c r="E47" s="9">
        <f t="shared" si="3"/>
        <v>44776</v>
      </c>
      <c r="F47" s="204" t="s">
        <v>510</v>
      </c>
      <c r="G47" s="11" t="s">
        <v>168</v>
      </c>
      <c r="H47" s="10" t="str">
        <f t="shared" si="8"/>
        <v>نموذج تقييم دورة تدريبية داخلية  معد من قبل مدرب المادة</v>
      </c>
      <c r="I47" s="19">
        <f t="shared" si="9"/>
        <v>100</v>
      </c>
      <c r="J47" s="23">
        <f t="shared" si="10"/>
        <v>43676</v>
      </c>
      <c r="K47" s="10" t="str">
        <f t="shared" si="11"/>
        <v>1. وثيقة داخلية</v>
      </c>
      <c r="L47" s="206" t="s">
        <v>583</v>
      </c>
    </row>
    <row r="48" spans="1:12" s="3" customFormat="1" ht="25.5" x14ac:dyDescent="0.2">
      <c r="A48" s="7" t="s">
        <v>80</v>
      </c>
      <c r="B48" s="6">
        <f t="shared" si="0"/>
        <v>7</v>
      </c>
      <c r="C48" s="8" t="str">
        <f t="shared" si="1"/>
        <v>إجراء ضبط تشكيل وعمل اللجان الإدارية</v>
      </c>
      <c r="D48" s="19">
        <f t="shared" si="2"/>
        <v>107</v>
      </c>
      <c r="E48" s="9">
        <f t="shared" si="3"/>
        <v>44818</v>
      </c>
      <c r="F48" s="204" t="s">
        <v>511</v>
      </c>
      <c r="G48" s="11" t="s">
        <v>84</v>
      </c>
      <c r="H48" s="10" t="str">
        <f t="shared" si="8"/>
        <v>قانون الشراء العام والأنظمة الخاصة به</v>
      </c>
      <c r="I48" s="19">
        <f t="shared" si="9"/>
        <v>1</v>
      </c>
      <c r="J48" s="23">
        <f t="shared" si="10"/>
        <v>41741</v>
      </c>
      <c r="K48" s="10" t="str">
        <f t="shared" si="11"/>
        <v>2. وثيقة مرجعية</v>
      </c>
      <c r="L48" s="205" t="s">
        <v>752</v>
      </c>
    </row>
    <row r="49" spans="1:12" s="3" customFormat="1" ht="25.5" x14ac:dyDescent="0.2">
      <c r="A49" s="7" t="s">
        <v>80</v>
      </c>
      <c r="B49" s="6">
        <f t="shared" si="0"/>
        <v>7</v>
      </c>
      <c r="C49" s="8" t="str">
        <f t="shared" si="1"/>
        <v>إجراء ضبط تشكيل وعمل اللجان الإدارية</v>
      </c>
      <c r="D49" s="19">
        <f t="shared" si="2"/>
        <v>107</v>
      </c>
      <c r="E49" s="9">
        <f t="shared" si="3"/>
        <v>44818</v>
      </c>
      <c r="F49" s="204" t="s">
        <v>511</v>
      </c>
      <c r="G49" s="11" t="s">
        <v>64</v>
      </c>
      <c r="H49" s="10" t="str">
        <f t="shared" si="8"/>
        <v>قانون الخدمة المدنية وتعديلاته</v>
      </c>
      <c r="I49" s="19">
        <f t="shared" si="9"/>
        <v>1</v>
      </c>
      <c r="J49" s="23">
        <f t="shared" si="10"/>
        <v>35943</v>
      </c>
      <c r="K49" s="10" t="str">
        <f t="shared" si="11"/>
        <v>2. وثيقة مرجعية</v>
      </c>
      <c r="L49" s="205" t="s">
        <v>752</v>
      </c>
    </row>
    <row r="50" spans="1:12" s="3" customFormat="1" ht="25.5" x14ac:dyDescent="0.2">
      <c r="A50" s="7" t="s">
        <v>80</v>
      </c>
      <c r="B50" s="6">
        <f t="shared" si="0"/>
        <v>7</v>
      </c>
      <c r="C50" s="8" t="str">
        <f t="shared" si="1"/>
        <v>إجراء ضبط تشكيل وعمل اللجان الإدارية</v>
      </c>
      <c r="D50" s="19">
        <f t="shared" si="2"/>
        <v>107</v>
      </c>
      <c r="E50" s="9">
        <f t="shared" si="3"/>
        <v>44818</v>
      </c>
      <c r="F50" s="204" t="s">
        <v>511</v>
      </c>
      <c r="G50" s="11" t="s">
        <v>166</v>
      </c>
      <c r="H50" s="10" t="str">
        <f t="shared" si="8"/>
        <v>دليل المجالس واللجان</v>
      </c>
      <c r="I50" s="19">
        <f t="shared" si="9"/>
        <v>101</v>
      </c>
      <c r="J50" s="23">
        <f t="shared" si="10"/>
        <v>39722</v>
      </c>
      <c r="K50" s="10" t="str">
        <f t="shared" si="11"/>
        <v>1. وثيقة داخلية</v>
      </c>
      <c r="L50" s="206" t="s">
        <v>642</v>
      </c>
    </row>
    <row r="51" spans="1:12" s="3" customFormat="1" ht="25.5" x14ac:dyDescent="0.2">
      <c r="A51" s="7" t="s">
        <v>80</v>
      </c>
      <c r="B51" s="6">
        <f t="shared" si="0"/>
        <v>7</v>
      </c>
      <c r="C51" s="8" t="str">
        <f t="shared" si="1"/>
        <v>إجراء ضبط تشكيل وعمل اللجان الإدارية</v>
      </c>
      <c r="D51" s="19">
        <f t="shared" si="2"/>
        <v>107</v>
      </c>
      <c r="E51" s="9">
        <f t="shared" si="3"/>
        <v>44818</v>
      </c>
      <c r="F51" s="204" t="s">
        <v>511</v>
      </c>
      <c r="G51" s="11" t="s">
        <v>164</v>
      </c>
      <c r="H51" s="10" t="str">
        <f t="shared" si="8"/>
        <v>دليلك للاجتماعات الناجحة</v>
      </c>
      <c r="I51" s="19">
        <f t="shared" si="9"/>
        <v>101</v>
      </c>
      <c r="J51" s="23">
        <f t="shared" si="10"/>
        <v>36495</v>
      </c>
      <c r="K51" s="10" t="str">
        <f t="shared" si="11"/>
        <v>1. وثيقة داخلية</v>
      </c>
      <c r="L51" s="206" t="s">
        <v>643</v>
      </c>
    </row>
    <row r="52" spans="1:12" s="3" customFormat="1" ht="25.5" x14ac:dyDescent="0.2">
      <c r="A52" s="7" t="s">
        <v>80</v>
      </c>
      <c r="B52" s="6">
        <f t="shared" si="0"/>
        <v>7</v>
      </c>
      <c r="C52" s="8" t="str">
        <f t="shared" si="1"/>
        <v>إجراء ضبط تشكيل وعمل اللجان الإدارية</v>
      </c>
      <c r="D52" s="19">
        <f t="shared" si="2"/>
        <v>107</v>
      </c>
      <c r="E52" s="9">
        <f t="shared" si="3"/>
        <v>44818</v>
      </c>
      <c r="F52" s="204" t="s">
        <v>511</v>
      </c>
      <c r="G52" s="11" t="s">
        <v>162</v>
      </c>
      <c r="H52" s="10" t="str">
        <f t="shared" si="8"/>
        <v>التقرير الختامي لأعمال اللجنة الإدارية</v>
      </c>
      <c r="I52" s="19">
        <f t="shared" si="9"/>
        <v>101</v>
      </c>
      <c r="J52" s="23">
        <f t="shared" si="10"/>
        <v>40423</v>
      </c>
      <c r="K52" s="10" t="str">
        <f t="shared" si="11"/>
        <v>1. وثيقة داخلية</v>
      </c>
      <c r="L52" s="206" t="s">
        <v>584</v>
      </c>
    </row>
    <row r="53" spans="1:12" s="3" customFormat="1" ht="25.5" x14ac:dyDescent="0.2">
      <c r="A53" s="7" t="s">
        <v>80</v>
      </c>
      <c r="B53" s="6">
        <f t="shared" si="0"/>
        <v>7</v>
      </c>
      <c r="C53" s="8" t="str">
        <f t="shared" si="1"/>
        <v>إجراء ضبط تشكيل وعمل اللجان الإدارية</v>
      </c>
      <c r="D53" s="19">
        <f t="shared" si="2"/>
        <v>107</v>
      </c>
      <c r="E53" s="9">
        <f t="shared" si="3"/>
        <v>44818</v>
      </c>
      <c r="F53" s="204" t="s">
        <v>511</v>
      </c>
      <c r="G53" s="11" t="s">
        <v>264</v>
      </c>
      <c r="H53" s="10" t="str">
        <f t="shared" si="8"/>
        <v>نموذج تقدم العمل على تنفيذ توصيات ومتابعات اللجان الإدارية</v>
      </c>
      <c r="I53" s="19">
        <f t="shared" si="9"/>
        <v>100</v>
      </c>
      <c r="J53" s="23">
        <f t="shared" si="10"/>
        <v>44532</v>
      </c>
      <c r="K53" s="10" t="str">
        <f t="shared" si="11"/>
        <v>1. وثيقة داخلية</v>
      </c>
      <c r="L53" s="206" t="s">
        <v>569</v>
      </c>
    </row>
    <row r="54" spans="1:12" s="3" customFormat="1" ht="25.5" x14ac:dyDescent="0.2">
      <c r="A54" s="7" t="s">
        <v>148</v>
      </c>
      <c r="B54" s="6">
        <f t="shared" si="0"/>
        <v>8</v>
      </c>
      <c r="C54" s="8" t="str">
        <f t="shared" si="1"/>
        <v>إجراء خدمات الجمهور</v>
      </c>
      <c r="D54" s="19">
        <f t="shared" si="2"/>
        <v>104</v>
      </c>
      <c r="E54" s="9">
        <f t="shared" si="3"/>
        <v>44424</v>
      </c>
      <c r="F54" s="204" t="s">
        <v>513</v>
      </c>
      <c r="G54" s="11" t="s">
        <v>160</v>
      </c>
      <c r="H54" s="10" t="str">
        <f t="shared" si="8"/>
        <v>ميثاق الممارسات الإحصائية الرسمية الفلسطينية: دليل إجراء عمل خدمات الجمهور</v>
      </c>
      <c r="I54" s="19">
        <f t="shared" si="9"/>
        <v>102</v>
      </c>
      <c r="J54" s="23">
        <f t="shared" si="10"/>
        <v>44424</v>
      </c>
      <c r="K54" s="10" t="str">
        <f t="shared" si="11"/>
        <v>1. وثيقة داخلية</v>
      </c>
      <c r="L54" s="206" t="s">
        <v>644</v>
      </c>
    </row>
    <row r="55" spans="1:12" s="3" customFormat="1" ht="25.5" x14ac:dyDescent="0.2">
      <c r="A55" s="7" t="s">
        <v>148</v>
      </c>
      <c r="B55" s="6">
        <f t="shared" si="0"/>
        <v>8</v>
      </c>
      <c r="C55" s="8" t="str">
        <f t="shared" si="1"/>
        <v>إجراء خدمات الجمهور</v>
      </c>
      <c r="D55" s="19">
        <f t="shared" si="2"/>
        <v>104</v>
      </c>
      <c r="E55" s="9">
        <f t="shared" si="3"/>
        <v>44424</v>
      </c>
      <c r="F55" s="204" t="s">
        <v>513</v>
      </c>
      <c r="G55" s="11" t="s">
        <v>158</v>
      </c>
      <c r="H55" s="10" t="str">
        <f t="shared" si="8"/>
        <v>إجراء الأفعال التصحيحية والوقائية</v>
      </c>
      <c r="I55" s="19">
        <f t="shared" si="9"/>
        <v>201</v>
      </c>
      <c r="J55" s="23">
        <f t="shared" si="10"/>
        <v>45190</v>
      </c>
      <c r="K55" s="10" t="str">
        <f t="shared" si="11"/>
        <v>1. وثيقة داخلية</v>
      </c>
      <c r="L55" s="206" t="s">
        <v>505</v>
      </c>
    </row>
    <row r="56" spans="1:12" s="3" customFormat="1" ht="25.5" x14ac:dyDescent="0.2">
      <c r="A56" s="7" t="s">
        <v>148</v>
      </c>
      <c r="B56" s="6">
        <f t="shared" si="0"/>
        <v>8</v>
      </c>
      <c r="C56" s="8" t="str">
        <f t="shared" si="1"/>
        <v>إجراء خدمات الجمهور</v>
      </c>
      <c r="D56" s="19">
        <f t="shared" si="2"/>
        <v>104</v>
      </c>
      <c r="E56" s="9">
        <f t="shared" si="3"/>
        <v>44424</v>
      </c>
      <c r="F56" s="204" t="s">
        <v>513</v>
      </c>
      <c r="G56" s="11" t="s">
        <v>156</v>
      </c>
      <c r="H56" s="10" t="str">
        <f t="shared" si="8"/>
        <v>نموذج قائمة الاحتياجات السنوية</v>
      </c>
      <c r="I56" s="19">
        <f t="shared" si="9"/>
        <v>101</v>
      </c>
      <c r="J56" s="23">
        <f t="shared" si="10"/>
        <v>40423</v>
      </c>
      <c r="K56" s="10" t="str">
        <f t="shared" si="11"/>
        <v>1. وثيقة داخلية</v>
      </c>
      <c r="L56" s="206" t="s">
        <v>585</v>
      </c>
    </row>
    <row r="57" spans="1:12" s="3" customFormat="1" ht="25.5" x14ac:dyDescent="0.2">
      <c r="A57" s="7" t="s">
        <v>148</v>
      </c>
      <c r="B57" s="6">
        <f t="shared" si="0"/>
        <v>8</v>
      </c>
      <c r="C57" s="8" t="str">
        <f t="shared" si="1"/>
        <v>إجراء خدمات الجمهور</v>
      </c>
      <c r="D57" s="19">
        <f t="shared" si="2"/>
        <v>104</v>
      </c>
      <c r="E57" s="9">
        <f t="shared" si="3"/>
        <v>44424</v>
      </c>
      <c r="F57" s="204" t="s">
        <v>513</v>
      </c>
      <c r="G57" s="11" t="s">
        <v>154</v>
      </c>
      <c r="H57" s="10" t="str">
        <f t="shared" si="8"/>
        <v>نموذج قائمة الخدمات</v>
      </c>
      <c r="I57" s="19">
        <f t="shared" si="9"/>
        <v>101</v>
      </c>
      <c r="J57" s="23">
        <f t="shared" si="10"/>
        <v>40423</v>
      </c>
      <c r="K57" s="10" t="str">
        <f t="shared" si="11"/>
        <v>1. وثيقة داخلية</v>
      </c>
      <c r="L57" s="206" t="s">
        <v>586</v>
      </c>
    </row>
    <row r="58" spans="1:12" s="3" customFormat="1" ht="25.5" x14ac:dyDescent="0.2">
      <c r="A58" s="7" t="s">
        <v>148</v>
      </c>
      <c r="B58" s="6">
        <f t="shared" si="0"/>
        <v>8</v>
      </c>
      <c r="C58" s="8" t="str">
        <f t="shared" si="1"/>
        <v>إجراء خدمات الجمهور</v>
      </c>
      <c r="D58" s="19">
        <f t="shared" si="2"/>
        <v>104</v>
      </c>
      <c r="E58" s="9">
        <f t="shared" si="3"/>
        <v>44424</v>
      </c>
      <c r="F58" s="204" t="s">
        <v>513</v>
      </c>
      <c r="G58" s="11" t="s">
        <v>152</v>
      </c>
      <c r="H58" s="10" t="str">
        <f t="shared" si="8"/>
        <v xml:space="preserve">طلب بيانات عربي </v>
      </c>
      <c r="I58" s="19">
        <f t="shared" si="9"/>
        <v>103</v>
      </c>
      <c r="J58" s="23">
        <f t="shared" si="10"/>
        <v>44424</v>
      </c>
      <c r="K58" s="10" t="str">
        <f t="shared" si="11"/>
        <v>1. وثيقة داخلية</v>
      </c>
      <c r="L58" s="206" t="s">
        <v>587</v>
      </c>
    </row>
    <row r="59" spans="1:12" s="3" customFormat="1" ht="25.5" x14ac:dyDescent="0.2">
      <c r="A59" s="7" t="s">
        <v>148</v>
      </c>
      <c r="B59" s="6">
        <f t="shared" si="0"/>
        <v>8</v>
      </c>
      <c r="C59" s="8" t="str">
        <f t="shared" si="1"/>
        <v>إجراء خدمات الجمهور</v>
      </c>
      <c r="D59" s="19">
        <f t="shared" si="2"/>
        <v>104</v>
      </c>
      <c r="E59" s="9">
        <f t="shared" si="3"/>
        <v>44424</v>
      </c>
      <c r="F59" s="204" t="s">
        <v>513</v>
      </c>
      <c r="G59" s="11" t="s">
        <v>150</v>
      </c>
      <c r="H59" s="10" t="str">
        <f t="shared" si="8"/>
        <v xml:space="preserve">طلب بيانات إنجليزي </v>
      </c>
      <c r="I59" s="19">
        <f t="shared" si="9"/>
        <v>103</v>
      </c>
      <c r="J59" s="23">
        <f t="shared" si="10"/>
        <v>44424</v>
      </c>
      <c r="K59" s="10" t="str">
        <f t="shared" si="11"/>
        <v>1. وثيقة داخلية</v>
      </c>
      <c r="L59" s="206" t="s">
        <v>588</v>
      </c>
    </row>
    <row r="60" spans="1:12" s="3" customFormat="1" ht="25.5" x14ac:dyDescent="0.2">
      <c r="A60" s="7" t="s">
        <v>148</v>
      </c>
      <c r="B60" s="6">
        <f t="shared" si="0"/>
        <v>8</v>
      </c>
      <c r="C60" s="8" t="str">
        <f t="shared" si="1"/>
        <v>إجراء خدمات الجمهور</v>
      </c>
      <c r="D60" s="19">
        <f t="shared" si="2"/>
        <v>104</v>
      </c>
      <c r="E60" s="9">
        <f t="shared" si="3"/>
        <v>44424</v>
      </c>
      <c r="F60" s="204" t="s">
        <v>513</v>
      </c>
      <c r="G60" s="11" t="s">
        <v>147</v>
      </c>
      <c r="H60" s="10" t="str">
        <f t="shared" si="8"/>
        <v>نموذج كشف تسجيل الطلبات الواردة</v>
      </c>
      <c r="I60" s="19">
        <f t="shared" si="9"/>
        <v>103</v>
      </c>
      <c r="J60" s="23">
        <f t="shared" si="10"/>
        <v>44424</v>
      </c>
      <c r="K60" s="10" t="str">
        <f t="shared" si="11"/>
        <v>1. وثيقة داخلية</v>
      </c>
      <c r="L60" s="206" t="s">
        <v>589</v>
      </c>
    </row>
    <row r="61" spans="1:12" s="3" customFormat="1" ht="25.5" x14ac:dyDescent="0.2">
      <c r="A61" s="7" t="s">
        <v>7</v>
      </c>
      <c r="B61" s="6">
        <f t="shared" si="0"/>
        <v>9</v>
      </c>
      <c r="C61" s="8" t="str">
        <f t="shared" si="1"/>
        <v>إجراء ضبط إعداد وتنفيذ مسح إحصائي</v>
      </c>
      <c r="D61" s="19">
        <f t="shared" si="2"/>
        <v>203</v>
      </c>
      <c r="E61" s="9">
        <f t="shared" si="3"/>
        <v>45546</v>
      </c>
      <c r="F61" s="204" t="s">
        <v>514</v>
      </c>
      <c r="G61" s="11" t="s">
        <v>10</v>
      </c>
      <c r="H61" s="10" t="str">
        <f t="shared" si="8"/>
        <v>نظام عمل اللجان الفنية</v>
      </c>
      <c r="I61" s="19">
        <f t="shared" si="9"/>
        <v>104</v>
      </c>
      <c r="J61" s="23">
        <f t="shared" si="10"/>
        <v>45138</v>
      </c>
      <c r="K61" s="10" t="str">
        <f t="shared" si="11"/>
        <v>1. وثيقة داخلية</v>
      </c>
      <c r="L61" s="206" t="s">
        <v>645</v>
      </c>
    </row>
    <row r="62" spans="1:12" s="3" customFormat="1" ht="25.5" x14ac:dyDescent="0.2">
      <c r="A62" s="7" t="s">
        <v>7</v>
      </c>
      <c r="B62" s="6">
        <f t="shared" si="0"/>
        <v>9</v>
      </c>
      <c r="C62" s="8" t="str">
        <f t="shared" si="1"/>
        <v>إجراء ضبط إعداد وتنفيذ مسح إحصائي</v>
      </c>
      <c r="D62" s="19">
        <f t="shared" si="2"/>
        <v>203</v>
      </c>
      <c r="E62" s="9">
        <f t="shared" si="3"/>
        <v>45546</v>
      </c>
      <c r="F62" s="204" t="s">
        <v>514</v>
      </c>
      <c r="G62" s="11" t="s">
        <v>145</v>
      </c>
      <c r="H62" s="10" t="str">
        <f t="shared" si="8"/>
        <v>دليل الباحث الميداني وإجراء المقابلة</v>
      </c>
      <c r="I62" s="19">
        <f t="shared" si="9"/>
        <v>102</v>
      </c>
      <c r="J62" s="23">
        <f t="shared" si="10"/>
        <v>45138</v>
      </c>
      <c r="K62" s="10" t="str">
        <f t="shared" si="11"/>
        <v>1. وثيقة داخلية</v>
      </c>
      <c r="L62" s="206" t="s">
        <v>646</v>
      </c>
    </row>
    <row r="63" spans="1:12" s="3" customFormat="1" ht="25.5" x14ac:dyDescent="0.2">
      <c r="A63" s="7" t="s">
        <v>7</v>
      </c>
      <c r="B63" s="6">
        <f t="shared" si="0"/>
        <v>9</v>
      </c>
      <c r="C63" s="8" t="str">
        <f t="shared" si="1"/>
        <v>إجراء ضبط إعداد وتنفيذ مسح إحصائي</v>
      </c>
      <c r="D63" s="19">
        <f t="shared" si="2"/>
        <v>203</v>
      </c>
      <c r="E63" s="9">
        <f t="shared" si="3"/>
        <v>45546</v>
      </c>
      <c r="F63" s="204" t="s">
        <v>514</v>
      </c>
      <c r="G63" s="11" t="s">
        <v>143</v>
      </c>
      <c r="H63" s="10" t="str">
        <f t="shared" si="8"/>
        <v>دليل المشرف الميداني</v>
      </c>
      <c r="I63" s="19">
        <f t="shared" si="9"/>
        <v>102</v>
      </c>
      <c r="J63" s="23">
        <f t="shared" si="10"/>
        <v>45138</v>
      </c>
      <c r="K63" s="10" t="str">
        <f t="shared" si="11"/>
        <v>1. وثيقة داخلية</v>
      </c>
      <c r="L63" s="206" t="s">
        <v>647</v>
      </c>
    </row>
    <row r="64" spans="1:12" s="3" customFormat="1" ht="25.5" x14ac:dyDescent="0.2">
      <c r="A64" s="7" t="s">
        <v>7</v>
      </c>
      <c r="B64" s="6">
        <f t="shared" si="0"/>
        <v>9</v>
      </c>
      <c r="C64" s="8" t="str">
        <f t="shared" si="1"/>
        <v>إجراء ضبط إعداد وتنفيذ مسح إحصائي</v>
      </c>
      <c r="D64" s="19">
        <f t="shared" si="2"/>
        <v>203</v>
      </c>
      <c r="E64" s="9">
        <f t="shared" si="3"/>
        <v>45546</v>
      </c>
      <c r="F64" s="204" t="s">
        <v>514</v>
      </c>
      <c r="G64" s="11" t="s">
        <v>141</v>
      </c>
      <c r="H64" s="10" t="str">
        <f t="shared" si="8"/>
        <v>دليل نشر التقارير الإحصائية</v>
      </c>
      <c r="I64" s="19">
        <f t="shared" si="9"/>
        <v>104</v>
      </c>
      <c r="J64" s="23">
        <f t="shared" si="10"/>
        <v>42752</v>
      </c>
      <c r="K64" s="10" t="str">
        <f t="shared" si="11"/>
        <v>1. وثيقة داخلية</v>
      </c>
      <c r="L64" s="206" t="s">
        <v>648</v>
      </c>
    </row>
    <row r="65" spans="1:12" s="3" customFormat="1" ht="25.5" x14ac:dyDescent="0.2">
      <c r="A65" s="7" t="s">
        <v>7</v>
      </c>
      <c r="B65" s="6">
        <f t="shared" si="0"/>
        <v>9</v>
      </c>
      <c r="C65" s="8" t="str">
        <f t="shared" si="1"/>
        <v>إجراء ضبط إعداد وتنفيذ مسح إحصائي</v>
      </c>
      <c r="D65" s="19">
        <f t="shared" si="2"/>
        <v>203</v>
      </c>
      <c r="E65" s="9">
        <f t="shared" si="3"/>
        <v>45546</v>
      </c>
      <c r="F65" s="204" t="s">
        <v>514</v>
      </c>
      <c r="G65" s="11" t="s">
        <v>502</v>
      </c>
      <c r="H65" s="10" t="str">
        <f t="shared" si="8"/>
        <v>الدليل الخاص بالنموذج المعياري لتخطيط وتنفيذ مشروع احصائي GSBPM 5.1</v>
      </c>
      <c r="I65" s="19">
        <f t="shared" si="9"/>
        <v>102</v>
      </c>
      <c r="J65" s="23">
        <f t="shared" si="10"/>
        <v>45119</v>
      </c>
      <c r="K65" s="10" t="str">
        <f t="shared" si="11"/>
        <v>1. وثيقة داخلية</v>
      </c>
      <c r="L65" s="206" t="s">
        <v>651</v>
      </c>
    </row>
    <row r="66" spans="1:12" s="3" customFormat="1" ht="25.5" x14ac:dyDescent="0.2">
      <c r="A66" s="7" t="s">
        <v>7</v>
      </c>
      <c r="B66" s="6">
        <f t="shared" si="0"/>
        <v>9</v>
      </c>
      <c r="C66" s="8" t="str">
        <f t="shared" si="1"/>
        <v>إجراء ضبط إعداد وتنفيذ مسح إحصائي</v>
      </c>
      <c r="D66" s="19">
        <f t="shared" si="2"/>
        <v>203</v>
      </c>
      <c r="E66" s="9">
        <f t="shared" si="3"/>
        <v>45546</v>
      </c>
      <c r="F66" s="204" t="s">
        <v>514</v>
      </c>
      <c r="G66" s="11" t="s">
        <v>139</v>
      </c>
      <c r="H66" s="10" t="str">
        <f t="shared" si="8"/>
        <v xml:space="preserve">قائمة محتويات الملف التحضيري لمسح إحصائي </v>
      </c>
      <c r="I66" s="19">
        <f t="shared" si="9"/>
        <v>107</v>
      </c>
      <c r="J66" s="23">
        <f t="shared" si="10"/>
        <v>45119</v>
      </c>
      <c r="K66" s="10" t="str">
        <f t="shared" si="11"/>
        <v>1. وثيقة داخلية</v>
      </c>
      <c r="L66" s="206" t="s">
        <v>569</v>
      </c>
    </row>
    <row r="67" spans="1:12" s="3" customFormat="1" ht="25.5" x14ac:dyDescent="0.2">
      <c r="A67" s="7" t="s">
        <v>7</v>
      </c>
      <c r="B67" s="6">
        <f t="shared" si="0"/>
        <v>9</v>
      </c>
      <c r="C67" s="8" t="str">
        <f t="shared" si="1"/>
        <v>إجراء ضبط إعداد وتنفيذ مسح إحصائي</v>
      </c>
      <c r="D67" s="19">
        <f t="shared" si="2"/>
        <v>203</v>
      </c>
      <c r="E67" s="9">
        <f t="shared" si="3"/>
        <v>45546</v>
      </c>
      <c r="F67" s="204" t="s">
        <v>514</v>
      </c>
      <c r="G67" s="11" t="s">
        <v>12</v>
      </c>
      <c r="H67" s="10" t="str">
        <f t="shared" si="8"/>
        <v>نموذج اعتماد فني لنشرة إحصائية</v>
      </c>
      <c r="I67" s="19">
        <f t="shared" si="9"/>
        <v>103</v>
      </c>
      <c r="J67" s="23">
        <f t="shared" si="10"/>
        <v>45138</v>
      </c>
      <c r="K67" s="10" t="str">
        <f t="shared" si="11"/>
        <v>1. وثيقة داخلية</v>
      </c>
      <c r="L67" s="206" t="s">
        <v>590</v>
      </c>
    </row>
    <row r="68" spans="1:12" s="3" customFormat="1" ht="25.5" x14ac:dyDescent="0.2">
      <c r="A68" s="7" t="s">
        <v>7</v>
      </c>
      <c r="B68" s="6">
        <f t="shared" si="0"/>
        <v>9</v>
      </c>
      <c r="C68" s="8" t="str">
        <f t="shared" si="1"/>
        <v>إجراء ضبط إعداد وتنفيذ مسح إحصائي</v>
      </c>
      <c r="D68" s="19">
        <f t="shared" si="2"/>
        <v>203</v>
      </c>
      <c r="E68" s="9">
        <f t="shared" si="3"/>
        <v>45546</v>
      </c>
      <c r="F68" s="204" t="s">
        <v>514</v>
      </c>
      <c r="G68" s="11" t="s">
        <v>138</v>
      </c>
      <c r="H68" s="10" t="str">
        <f t="shared" si="8"/>
        <v>نموذج طباعة مادة</v>
      </c>
      <c r="I68" s="19">
        <f t="shared" si="9"/>
        <v>101</v>
      </c>
      <c r="J68" s="23">
        <f t="shared" si="10"/>
        <v>40415</v>
      </c>
      <c r="K68" s="10" t="str">
        <f t="shared" si="11"/>
        <v>1. وثيقة داخلية</v>
      </c>
      <c r="L68" s="206" t="s">
        <v>591</v>
      </c>
    </row>
    <row r="69" spans="1:12" s="3" customFormat="1" ht="25.5" x14ac:dyDescent="0.2">
      <c r="A69" s="7" t="s">
        <v>7</v>
      </c>
      <c r="B69" s="6">
        <f t="shared" si="0"/>
        <v>9</v>
      </c>
      <c r="C69" s="8" t="str">
        <f t="shared" si="1"/>
        <v>إجراء ضبط إعداد وتنفيذ مسح إحصائي</v>
      </c>
      <c r="D69" s="19">
        <f t="shared" si="2"/>
        <v>203</v>
      </c>
      <c r="E69" s="9">
        <f t="shared" si="3"/>
        <v>45546</v>
      </c>
      <c r="F69" s="204" t="s">
        <v>514</v>
      </c>
      <c r="G69" s="11" t="s">
        <v>136</v>
      </c>
      <c r="H69" s="10" t="str">
        <f t="shared" si="8"/>
        <v>نموذج اعتماد مادة اعلامية/ بيــــــــان صــــحفي</v>
      </c>
      <c r="I69" s="19">
        <f t="shared" si="9"/>
        <v>103</v>
      </c>
      <c r="J69" s="23">
        <f t="shared" si="10"/>
        <v>44805</v>
      </c>
      <c r="K69" s="10" t="str">
        <f t="shared" si="11"/>
        <v>1. وثيقة داخلية</v>
      </c>
      <c r="L69" s="206" t="s">
        <v>751</v>
      </c>
    </row>
    <row r="70" spans="1:12" s="3" customFormat="1" ht="25.5" x14ac:dyDescent="0.2">
      <c r="A70" s="7" t="s">
        <v>7</v>
      </c>
      <c r="B70" s="6">
        <f t="shared" si="0"/>
        <v>9</v>
      </c>
      <c r="C70" s="8" t="str">
        <f t="shared" si="1"/>
        <v>إجراء ضبط إعداد وتنفيذ مسح إحصائي</v>
      </c>
      <c r="D70" s="19">
        <f t="shared" si="2"/>
        <v>203</v>
      </c>
      <c r="E70" s="9">
        <f t="shared" si="3"/>
        <v>45546</v>
      </c>
      <c r="F70" s="204" t="s">
        <v>514</v>
      </c>
      <c r="G70" s="11" t="s">
        <v>134</v>
      </c>
      <c r="H70" s="10" t="str">
        <f t="shared" si="8"/>
        <v>نموذج تدقيق مادة اعلامية/ بيــــــــان صــــحفي منشور في الصحف المحلية</v>
      </c>
      <c r="I70" s="19">
        <f t="shared" si="9"/>
        <v>102</v>
      </c>
      <c r="J70" s="23">
        <f t="shared" si="10"/>
        <v>44805</v>
      </c>
      <c r="K70" s="10" t="str">
        <f t="shared" si="11"/>
        <v>1. وثيقة داخلية</v>
      </c>
      <c r="L70" s="206" t="s">
        <v>592</v>
      </c>
    </row>
    <row r="71" spans="1:12" s="3" customFormat="1" ht="25.5" x14ac:dyDescent="0.2">
      <c r="A71" s="7" t="s">
        <v>7</v>
      </c>
      <c r="B71" s="6">
        <f t="shared" ref="B71:B133" si="12">VLOOKUP($A71,procslist,2,FALSE)</f>
        <v>9</v>
      </c>
      <c r="C71" s="8" t="str">
        <f t="shared" si="1"/>
        <v>إجراء ضبط إعداد وتنفيذ مسح إحصائي</v>
      </c>
      <c r="D71" s="19">
        <f t="shared" si="2"/>
        <v>203</v>
      </c>
      <c r="E71" s="9">
        <f t="shared" si="3"/>
        <v>45546</v>
      </c>
      <c r="F71" s="204" t="s">
        <v>514</v>
      </c>
      <c r="G71" s="11" t="s">
        <v>14</v>
      </c>
      <c r="H71" s="10" t="str">
        <f t="shared" si="8"/>
        <v>نموذج اعتماد وتأهيل بيانات خام</v>
      </c>
      <c r="I71" s="19">
        <f t="shared" si="9"/>
        <v>106</v>
      </c>
      <c r="J71" s="23">
        <f t="shared" si="10"/>
        <v>44175</v>
      </c>
      <c r="K71" s="10" t="str">
        <f t="shared" si="11"/>
        <v>1. وثيقة داخلية</v>
      </c>
      <c r="L71" s="206" t="s">
        <v>593</v>
      </c>
    </row>
    <row r="72" spans="1:12" s="3" customFormat="1" ht="25.5" x14ac:dyDescent="0.2">
      <c r="A72" s="7" t="s">
        <v>7</v>
      </c>
      <c r="B72" s="6">
        <f t="shared" si="12"/>
        <v>9</v>
      </c>
      <c r="C72" s="8" t="str">
        <f t="shared" si="1"/>
        <v>إجراء ضبط إعداد وتنفيذ مسح إحصائي</v>
      </c>
      <c r="D72" s="19">
        <f t="shared" si="2"/>
        <v>203</v>
      </c>
      <c r="E72" s="9">
        <f t="shared" si="3"/>
        <v>45546</v>
      </c>
      <c r="F72" s="204" t="s">
        <v>514</v>
      </c>
      <c r="G72" s="11" t="s">
        <v>16</v>
      </c>
      <c r="H72" s="10" t="str">
        <f t="shared" si="8"/>
        <v>نموذج توثيق ‏المسوح/التعدادات/البيانات</v>
      </c>
      <c r="I72" s="19">
        <f t="shared" si="9"/>
        <v>104</v>
      </c>
      <c r="J72" s="23">
        <f t="shared" si="10"/>
        <v>44175</v>
      </c>
      <c r="K72" s="10" t="str">
        <f t="shared" si="11"/>
        <v>1. وثيقة داخلية</v>
      </c>
      <c r="L72" s="206" t="s">
        <v>594</v>
      </c>
    </row>
    <row r="73" spans="1:12" s="3" customFormat="1" ht="25.5" x14ac:dyDescent="0.2">
      <c r="A73" s="7" t="s">
        <v>7</v>
      </c>
      <c r="B73" s="6">
        <f t="shared" si="12"/>
        <v>9</v>
      </c>
      <c r="C73" s="8" t="str">
        <f t="shared" si="1"/>
        <v>إجراء ضبط إعداد وتنفيذ مسح إحصائي</v>
      </c>
      <c r="D73" s="19">
        <f t="shared" si="2"/>
        <v>203</v>
      </c>
      <c r="E73" s="9">
        <f t="shared" si="3"/>
        <v>45546</v>
      </c>
      <c r="F73" s="204" t="s">
        <v>514</v>
      </c>
      <c r="G73" s="11" t="s">
        <v>132</v>
      </c>
      <c r="H73" s="10" t="str">
        <f t="shared" si="8"/>
        <v>نموذج طلب خدمة من دائرة العينات وأطر المعاينة</v>
      </c>
      <c r="I73" s="19">
        <f t="shared" si="9"/>
        <v>104</v>
      </c>
      <c r="J73" s="23">
        <f t="shared" si="10"/>
        <v>45138</v>
      </c>
      <c r="K73" s="10" t="str">
        <f t="shared" si="11"/>
        <v>1. وثيقة داخلية</v>
      </c>
      <c r="L73" s="206" t="s">
        <v>595</v>
      </c>
    </row>
    <row r="74" spans="1:12" s="3" customFormat="1" ht="25.5" x14ac:dyDescent="0.2">
      <c r="A74" s="7" t="s">
        <v>7</v>
      </c>
      <c r="B74" s="6">
        <f t="shared" si="12"/>
        <v>9</v>
      </c>
      <c r="C74" s="8" t="str">
        <f t="shared" si="1"/>
        <v>إجراء ضبط إعداد وتنفيذ مسح إحصائي</v>
      </c>
      <c r="D74" s="19">
        <f t="shared" si="2"/>
        <v>203</v>
      </c>
      <c r="E74" s="9">
        <f t="shared" si="3"/>
        <v>45546</v>
      </c>
      <c r="F74" s="204" t="s">
        <v>514</v>
      </c>
      <c r="G74" s="11" t="s">
        <v>130</v>
      </c>
      <c r="H74" s="10" t="str">
        <f t="shared" ref="H74:H106" si="13">IF(LEFT($G74,3)="QP-",VLOOKUP($G74,procslist,3,FALSE),VLOOKUP($G74,docslist,3,FALSE))</f>
        <v>نموذج إعداد بنود ومعايير السرية للبيانات</v>
      </c>
      <c r="I74" s="19">
        <v>102</v>
      </c>
      <c r="J74" s="23">
        <v>45138</v>
      </c>
      <c r="K74" s="10" t="str">
        <f t="shared" ref="K74:K106" si="14">IF(LEFT($G74,3)="QP-",VLOOKUP($G74,procslist,6,FALSE),VLOOKUP($G74,docslist,6,FALSE))</f>
        <v>1. وثيقة داخلية</v>
      </c>
      <c r="L74" s="206" t="s">
        <v>596</v>
      </c>
    </row>
    <row r="75" spans="1:12" s="3" customFormat="1" ht="25.5" x14ac:dyDescent="0.2">
      <c r="A75" s="7" t="s">
        <v>7</v>
      </c>
      <c r="B75" s="6">
        <f t="shared" si="12"/>
        <v>9</v>
      </c>
      <c r="C75" s="8" t="str">
        <f t="shared" si="1"/>
        <v>إجراء ضبط إعداد وتنفيذ مسح إحصائي</v>
      </c>
      <c r="D75" s="19">
        <f t="shared" si="2"/>
        <v>203</v>
      </c>
      <c r="E75" s="9">
        <f t="shared" si="3"/>
        <v>45546</v>
      </c>
      <c r="F75" s="204" t="s">
        <v>514</v>
      </c>
      <c r="G75" s="11" t="s">
        <v>18</v>
      </c>
      <c r="H75" s="10" t="str">
        <f t="shared" si="13"/>
        <v>نموذج تذكرة مشروع إحصائي لأغراض التوثيق</v>
      </c>
      <c r="I75" s="19">
        <f t="shared" ref="I75:I106" si="15">IF(LEFT($G75,3)="QP-",VLOOKUP($G75,procslist,4,FALSE),VLOOKUP($G75,docslist,4,FALSE))</f>
        <v>102</v>
      </c>
      <c r="J75" s="23">
        <f t="shared" ref="J75:J106" si="16">IF(LEFT($G75,3)="QP-",VLOOKUP($G75,procslist,5,FALSE),VLOOKUP($G75,docslist,5,FALSE))</f>
        <v>44175</v>
      </c>
      <c r="K75" s="10" t="str">
        <f t="shared" si="14"/>
        <v>1. وثيقة داخلية</v>
      </c>
      <c r="L75" s="206" t="s">
        <v>598</v>
      </c>
    </row>
    <row r="76" spans="1:12" s="3" customFormat="1" ht="25.5" x14ac:dyDescent="0.2">
      <c r="A76" s="7" t="s">
        <v>7</v>
      </c>
      <c r="B76" s="6">
        <f t="shared" si="12"/>
        <v>9</v>
      </c>
      <c r="C76" s="8" t="str">
        <f t="shared" ref="C76:C133" si="17">VLOOKUP($A76,procslist,3,FALSE)</f>
        <v>إجراء ضبط إعداد وتنفيذ مسح إحصائي</v>
      </c>
      <c r="D76" s="19">
        <f t="shared" ref="D76:D133" si="18">VLOOKUP($A76,procslist,4,FALSE)</f>
        <v>203</v>
      </c>
      <c r="E76" s="9">
        <f t="shared" ref="E76:E133" si="19">VLOOKUP($A76,procslist,5,FALSE)</f>
        <v>45546</v>
      </c>
      <c r="F76" s="204" t="s">
        <v>514</v>
      </c>
      <c r="G76" s="11" t="s">
        <v>20</v>
      </c>
      <c r="H76" s="10" t="str">
        <f t="shared" si="13"/>
        <v>نموذج تقرير الزيارة الميدانية</v>
      </c>
      <c r="I76" s="19">
        <f t="shared" si="15"/>
        <v>103</v>
      </c>
      <c r="J76" s="23">
        <f t="shared" si="16"/>
        <v>45138</v>
      </c>
      <c r="K76" s="10" t="str">
        <f t="shared" si="14"/>
        <v>1. وثيقة داخلية</v>
      </c>
      <c r="L76" s="206" t="s">
        <v>599</v>
      </c>
    </row>
    <row r="77" spans="1:12" s="3" customFormat="1" ht="25.5" x14ac:dyDescent="0.2">
      <c r="A77" s="7" t="s">
        <v>7</v>
      </c>
      <c r="B77" s="6">
        <f t="shared" si="12"/>
        <v>9</v>
      </c>
      <c r="C77" s="8" t="str">
        <f t="shared" si="17"/>
        <v>إجراء ضبط إعداد وتنفيذ مسح إحصائي</v>
      </c>
      <c r="D77" s="19">
        <f t="shared" si="18"/>
        <v>203</v>
      </c>
      <c r="E77" s="9">
        <f t="shared" si="19"/>
        <v>45546</v>
      </c>
      <c r="F77" s="204" t="s">
        <v>514</v>
      </c>
      <c r="G77" s="11" t="s">
        <v>384</v>
      </c>
      <c r="H77" s="10" t="str">
        <f t="shared" si="13"/>
        <v xml:space="preserve">قائمة مهام النموذج المعياري لتخطيط وتنفيذ مشروع إحصائي GSBPM 5.1 </v>
      </c>
      <c r="I77" s="19">
        <f t="shared" si="15"/>
        <v>103</v>
      </c>
      <c r="J77" s="23">
        <f t="shared" si="16"/>
        <v>45601</v>
      </c>
      <c r="K77" s="10" t="str">
        <f t="shared" si="14"/>
        <v>1. وثيقة داخلية</v>
      </c>
      <c r="L77" s="206" t="s">
        <v>569</v>
      </c>
    </row>
    <row r="78" spans="1:12" s="3" customFormat="1" ht="25.5" x14ac:dyDescent="0.2">
      <c r="A78" s="7" t="s">
        <v>7</v>
      </c>
      <c r="B78" s="6">
        <f t="shared" si="12"/>
        <v>9</v>
      </c>
      <c r="C78" s="8" t="str">
        <f>VLOOKUP($A78,procslist,3,FALSE)</f>
        <v>إجراء ضبط إعداد وتنفيذ مسح إحصائي</v>
      </c>
      <c r="D78" s="19">
        <f>VLOOKUP($A78,procslist,4,FALSE)</f>
        <v>203</v>
      </c>
      <c r="E78" s="9">
        <f>VLOOKUP($A78,procslist,5,FALSE)</f>
        <v>45546</v>
      </c>
      <c r="F78" s="204" t="s">
        <v>519</v>
      </c>
      <c r="G78" s="11" t="s">
        <v>930</v>
      </c>
      <c r="H78" s="10" t="str">
        <f>IF(LEFT($G78,3)="QP-",VLOOKUP($G78,procslist,3,FALSE),VLOOKUP($G78,docslist,3,FALSE))</f>
        <v>نموذج تغيير على مصطلحات/مؤشرات/متغيرات</v>
      </c>
      <c r="I78" s="19">
        <f>IF(LEFT($G78,3)="QP-",VLOOKUP($G78,procslist,4,FALSE),VLOOKUP($G78,docslist,4,FALSE))</f>
        <v>100</v>
      </c>
      <c r="J78" s="23">
        <f>IF(LEFT($G78,3)="QP-",VLOOKUP($G78,procslist,5,FALSE),VLOOKUP($G78,docslist,5,FALSE))</f>
        <v>45138</v>
      </c>
      <c r="K78" s="10" t="str">
        <f>IF(LEFT($G78,3)="QP-",VLOOKUP($G78,procslist,6,FALSE),VLOOKUP($G78,docslist,6,FALSE))</f>
        <v>1. وثيقة داخلية</v>
      </c>
      <c r="L78" s="206" t="s">
        <v>569</v>
      </c>
    </row>
    <row r="79" spans="1:12" s="3" customFormat="1" ht="25.5" x14ac:dyDescent="0.2">
      <c r="A79" s="7" t="s">
        <v>7</v>
      </c>
      <c r="B79" s="6">
        <f t="shared" si="12"/>
        <v>9</v>
      </c>
      <c r="C79" s="8" t="str">
        <f>VLOOKUP($A79,procslist,3,FALSE)</f>
        <v>إجراء ضبط إعداد وتنفيذ مسح إحصائي</v>
      </c>
      <c r="D79" s="19">
        <f>VLOOKUP($A79,procslist,4,FALSE)</f>
        <v>203</v>
      </c>
      <c r="E79" s="9">
        <f>VLOOKUP($A79,procslist,5,FALSE)</f>
        <v>45546</v>
      </c>
      <c r="F79" s="204" t="s">
        <v>519</v>
      </c>
      <c r="G79" s="11" t="s">
        <v>908</v>
      </c>
      <c r="H79" s="10" t="str">
        <f>IF(LEFT($G79,3)="QP-",VLOOKUP($G79,procslist,3,FALSE),VLOOKUP($G79,docslist,3,FALSE))</f>
        <v>الجدول الزمني الخاص بالمسح</v>
      </c>
      <c r="I79" s="19">
        <f>IF(LEFT($G79,3)="QP-",VLOOKUP($G79,procslist,4,FALSE),VLOOKUP($G79,docslist,4,FALSE))</f>
        <v>101</v>
      </c>
      <c r="J79" s="23">
        <f>IF(LEFT($G79,3)="QP-",VLOOKUP($G79,procslist,5,FALSE),VLOOKUP($G79,docslist,5,FALSE))</f>
        <v>45119</v>
      </c>
      <c r="K79" s="10" t="str">
        <f>IF(LEFT($G79,3)="QP-",VLOOKUP($G79,procslist,6,FALSE),VLOOKUP($G79,docslist,6,FALSE))</f>
        <v>1. وثيقة داخلية</v>
      </c>
      <c r="L79" s="206" t="s">
        <v>569</v>
      </c>
    </row>
    <row r="80" spans="1:12" s="3" customFormat="1" ht="25.5" x14ac:dyDescent="0.2">
      <c r="A80" s="7" t="s">
        <v>7</v>
      </c>
      <c r="B80" s="6">
        <f t="shared" si="12"/>
        <v>9</v>
      </c>
      <c r="C80" s="8" t="str">
        <f>VLOOKUP($A80,procslist,3,FALSE)</f>
        <v>إجراء ضبط إعداد وتنفيذ مسح إحصائي</v>
      </c>
      <c r="D80" s="19">
        <f>VLOOKUP($A80,procslist,4,FALSE)</f>
        <v>203</v>
      </c>
      <c r="E80" s="9">
        <f>VLOOKUP($A80,procslist,5,FALSE)</f>
        <v>45546</v>
      </c>
      <c r="F80" s="204" t="s">
        <v>519</v>
      </c>
      <c r="G80" s="11" t="s">
        <v>911</v>
      </c>
      <c r="H80" s="10" t="str">
        <f>IF(LEFT($G80,3)="QP-",VLOOKUP($G80,procslist,3,FALSE),VLOOKUP($G80,docslist,3,FALSE))</f>
        <v>نموذج طلب زيارات ميدانية أسبوعية</v>
      </c>
      <c r="I80" s="19">
        <f>IF(LEFT($G80,3)="QP-",VLOOKUP($G80,procslist,4,FALSE),VLOOKUP($G80,docslist,4,FALSE))</f>
        <v>100</v>
      </c>
      <c r="J80" s="23">
        <f>IF(LEFT($G80,3)="QP-",VLOOKUP($G80,procslist,5,FALSE),VLOOKUP($G80,docslist,5,FALSE))</f>
        <v>45138</v>
      </c>
      <c r="K80" s="10" t="str">
        <f>IF(LEFT($G80,3)="QP-",VLOOKUP($G80,procslist,6,FALSE),VLOOKUP($G80,docslist,6,FALSE))</f>
        <v>1. وثيقة داخلية</v>
      </c>
      <c r="L80" s="204" t="s">
        <v>917</v>
      </c>
    </row>
    <row r="81" spans="1:12" s="3" customFormat="1" ht="25.5" x14ac:dyDescent="0.2">
      <c r="A81" s="7" t="s">
        <v>7</v>
      </c>
      <c r="B81" s="6">
        <f t="shared" si="12"/>
        <v>9</v>
      </c>
      <c r="C81" s="8" t="str">
        <f>VLOOKUP($A81,procslist,3,FALSE)</f>
        <v>إجراء ضبط إعداد وتنفيذ مسح إحصائي</v>
      </c>
      <c r="D81" s="19">
        <f>VLOOKUP($A81,procslist,4,FALSE)</f>
        <v>203</v>
      </c>
      <c r="E81" s="9">
        <f>VLOOKUP($A81,procslist,5,FALSE)</f>
        <v>45546</v>
      </c>
      <c r="F81" s="204" t="s">
        <v>519</v>
      </c>
      <c r="G81" s="11" t="s">
        <v>912</v>
      </c>
      <c r="H81" s="10" t="str">
        <f>IF(LEFT($G81,3)="QP-",VLOOKUP($G81,procslist,3,FALSE),VLOOKUP($G81,docslist,3,FALSE))</f>
        <v>نموذج البرنامج الأسبوعي للزيارات الميدانية</v>
      </c>
      <c r="I81" s="19">
        <f>IF(LEFT($G81,3)="QP-",VLOOKUP($G81,procslist,4,FALSE),VLOOKUP($G81,docslist,4,FALSE))</f>
        <v>100</v>
      </c>
      <c r="J81" s="23">
        <f>IF(LEFT($G81,3)="QP-",VLOOKUP($G81,procslist,5,FALSE),VLOOKUP($G81,docslist,5,FALSE))</f>
        <v>45138</v>
      </c>
      <c r="K81" s="10" t="str">
        <f>IF(LEFT($G81,3)="QP-",VLOOKUP($G81,procslist,6,FALSE),VLOOKUP($G81,docslist,6,FALSE))</f>
        <v>1. وثيقة داخلية</v>
      </c>
      <c r="L81" s="204" t="s">
        <v>918</v>
      </c>
    </row>
    <row r="82" spans="1:12" s="3" customFormat="1" ht="25.5" x14ac:dyDescent="0.2">
      <c r="A82" s="7" t="s">
        <v>7</v>
      </c>
      <c r="B82" s="6">
        <f t="shared" si="12"/>
        <v>9</v>
      </c>
      <c r="C82" s="8" t="str">
        <f>VLOOKUP($A82,procslist,3,FALSE)</f>
        <v>إجراء ضبط إعداد وتنفيذ مسح إحصائي</v>
      </c>
      <c r="D82" s="19">
        <f>VLOOKUP($A82,procslist,4,FALSE)</f>
        <v>203</v>
      </c>
      <c r="E82" s="9">
        <f>VLOOKUP($A82,procslist,5,FALSE)</f>
        <v>45546</v>
      </c>
      <c r="F82" s="204" t="s">
        <v>519</v>
      </c>
      <c r="G82" s="11" t="s">
        <v>913</v>
      </c>
      <c r="H82" s="10" t="str">
        <f>IF(LEFT($G82,3)="QP-",VLOOKUP($G82,procslist,3,FALSE),VLOOKUP($G82,docslist,3,FALSE))</f>
        <v>نموذج إلغاء زيارة ميدانية</v>
      </c>
      <c r="I82" s="19">
        <f>IF(LEFT($G82,3)="QP-",VLOOKUP($G82,procslist,4,FALSE),VLOOKUP($G82,docslist,4,FALSE))</f>
        <v>100</v>
      </c>
      <c r="J82" s="23">
        <f>IF(LEFT($G82,3)="QP-",VLOOKUP($G82,procslist,5,FALSE),VLOOKUP($G82,docslist,5,FALSE))</f>
        <v>45138</v>
      </c>
      <c r="K82" s="10" t="str">
        <f>IF(LEFT($G82,3)="QP-",VLOOKUP($G82,procslist,6,FALSE),VLOOKUP($G82,docslist,6,FALSE))</f>
        <v>1. وثيقة داخلية</v>
      </c>
      <c r="L82" s="204" t="s">
        <v>919</v>
      </c>
    </row>
    <row r="83" spans="1:12" s="3" customFormat="1" ht="25.5" x14ac:dyDescent="0.2">
      <c r="A83" s="7" t="s">
        <v>7</v>
      </c>
      <c r="B83" s="6">
        <f t="shared" si="12"/>
        <v>9</v>
      </c>
      <c r="C83" s="8" t="str">
        <f t="shared" si="17"/>
        <v>إجراء ضبط إعداد وتنفيذ مسح إحصائي</v>
      </c>
      <c r="D83" s="19">
        <f t="shared" si="18"/>
        <v>203</v>
      </c>
      <c r="E83" s="9">
        <f t="shared" si="19"/>
        <v>45546</v>
      </c>
      <c r="F83" s="204" t="s">
        <v>514</v>
      </c>
      <c r="G83" s="11" t="s">
        <v>128</v>
      </c>
      <c r="H83" s="10" t="str">
        <f t="shared" si="13"/>
        <v>تعليمات معالجة البيانات</v>
      </c>
      <c r="I83" s="19">
        <f t="shared" si="15"/>
        <v>102</v>
      </c>
      <c r="J83" s="23">
        <f t="shared" si="16"/>
        <v>45138</v>
      </c>
      <c r="K83" s="10" t="str">
        <f t="shared" si="14"/>
        <v>1. وثيقة داخلية</v>
      </c>
      <c r="L83" s="206" t="s">
        <v>649</v>
      </c>
    </row>
    <row r="84" spans="1:12" s="3" customFormat="1" ht="25.5" x14ac:dyDescent="0.2">
      <c r="A84" s="7" t="s">
        <v>7</v>
      </c>
      <c r="B84" s="6">
        <f t="shared" si="12"/>
        <v>9</v>
      </c>
      <c r="C84" s="8" t="str">
        <f t="shared" si="17"/>
        <v>إجراء ضبط إعداد وتنفيذ مسح إحصائي</v>
      </c>
      <c r="D84" s="19">
        <f t="shared" si="18"/>
        <v>203</v>
      </c>
      <c r="E84" s="9">
        <f t="shared" si="19"/>
        <v>45546</v>
      </c>
      <c r="F84" s="204" t="s">
        <v>514</v>
      </c>
      <c r="G84" s="11" t="s">
        <v>126</v>
      </c>
      <c r="H84" s="10" t="str">
        <f t="shared" si="13"/>
        <v>دليل الزيارات الميدانية</v>
      </c>
      <c r="I84" s="19">
        <f t="shared" si="15"/>
        <v>102</v>
      </c>
      <c r="J84" s="23">
        <f t="shared" si="16"/>
        <v>45138</v>
      </c>
      <c r="K84" s="10" t="str">
        <f t="shared" si="14"/>
        <v>1. وثيقة داخلية</v>
      </c>
      <c r="L84" s="206" t="s">
        <v>650</v>
      </c>
    </row>
    <row r="85" spans="1:12" s="3" customFormat="1" ht="25.5" x14ac:dyDescent="0.2">
      <c r="A85" s="7" t="s">
        <v>66</v>
      </c>
      <c r="B85" s="6">
        <f t="shared" si="12"/>
        <v>10</v>
      </c>
      <c r="C85" s="8" t="str">
        <f t="shared" si="17"/>
        <v>إجراء تعيين موظف دائم</v>
      </c>
      <c r="D85" s="19">
        <f t="shared" si="18"/>
        <v>108</v>
      </c>
      <c r="E85" s="9">
        <f t="shared" si="19"/>
        <v>44881</v>
      </c>
      <c r="F85" s="204" t="s">
        <v>515</v>
      </c>
      <c r="G85" s="11" t="s">
        <v>64</v>
      </c>
      <c r="H85" s="10" t="str">
        <f t="shared" si="13"/>
        <v>قانون الخدمة المدنية وتعديلاته</v>
      </c>
      <c r="I85" s="19">
        <f t="shared" si="15"/>
        <v>1</v>
      </c>
      <c r="J85" s="23">
        <f t="shared" si="16"/>
        <v>35943</v>
      </c>
      <c r="K85" s="10" t="str">
        <f t="shared" si="14"/>
        <v>2. وثيقة مرجعية</v>
      </c>
      <c r="L85" s="205" t="s">
        <v>752</v>
      </c>
    </row>
    <row r="86" spans="1:12" s="3" customFormat="1" ht="25.5" x14ac:dyDescent="0.2">
      <c r="A86" s="7" t="s">
        <v>66</v>
      </c>
      <c r="B86" s="6">
        <f t="shared" si="12"/>
        <v>10</v>
      </c>
      <c r="C86" s="8" t="str">
        <f t="shared" si="17"/>
        <v>إجراء تعيين موظف دائم</v>
      </c>
      <c r="D86" s="19">
        <f t="shared" si="18"/>
        <v>108</v>
      </c>
      <c r="E86" s="9">
        <f t="shared" si="19"/>
        <v>44881</v>
      </c>
      <c r="F86" s="204" t="s">
        <v>515</v>
      </c>
      <c r="G86" s="11" t="s">
        <v>123</v>
      </c>
      <c r="H86" s="10" t="str">
        <f t="shared" si="13"/>
        <v>دليل الموظف الجديد</v>
      </c>
      <c r="I86" s="19">
        <f t="shared" si="15"/>
        <v>100</v>
      </c>
      <c r="J86" s="23">
        <f t="shared" si="16"/>
        <v>40625</v>
      </c>
      <c r="K86" s="10" t="str">
        <f t="shared" si="14"/>
        <v>1. وثيقة داخلية</v>
      </c>
      <c r="L86" s="206" t="s">
        <v>652</v>
      </c>
    </row>
    <row r="87" spans="1:12" s="3" customFormat="1" ht="25.5" x14ac:dyDescent="0.2">
      <c r="A87" s="7" t="s">
        <v>66</v>
      </c>
      <c r="B87" s="6">
        <f t="shared" si="12"/>
        <v>10</v>
      </c>
      <c r="C87" s="8" t="str">
        <f t="shared" si="17"/>
        <v>إجراء تعيين موظف دائم</v>
      </c>
      <c r="D87" s="19">
        <f t="shared" si="18"/>
        <v>108</v>
      </c>
      <c r="E87" s="9">
        <f t="shared" si="19"/>
        <v>44881</v>
      </c>
      <c r="F87" s="204" t="s">
        <v>515</v>
      </c>
      <c r="G87" s="11" t="s">
        <v>65</v>
      </c>
      <c r="H87" s="10" t="str">
        <f t="shared" si="13"/>
        <v>إجراء ضبط وثائق موظف دائم (ملف الموظف)</v>
      </c>
      <c r="I87" s="19">
        <f t="shared" si="15"/>
        <v>104</v>
      </c>
      <c r="J87" s="23">
        <f t="shared" si="16"/>
        <v>45277</v>
      </c>
      <c r="K87" s="10" t="str">
        <f t="shared" si="14"/>
        <v>1. وثيقة داخلية</v>
      </c>
      <c r="L87" s="206" t="s">
        <v>526</v>
      </c>
    </row>
    <row r="88" spans="1:12" s="3" customFormat="1" ht="25.5" x14ac:dyDescent="0.2">
      <c r="A88" s="7" t="s">
        <v>117</v>
      </c>
      <c r="B88" s="6">
        <f t="shared" si="12"/>
        <v>11</v>
      </c>
      <c r="C88" s="8" t="str">
        <f t="shared" si="17"/>
        <v>إجراء استقالة موظف دائم</v>
      </c>
      <c r="D88" s="19">
        <f t="shared" si="18"/>
        <v>106</v>
      </c>
      <c r="E88" s="9">
        <f t="shared" si="19"/>
        <v>44818</v>
      </c>
      <c r="F88" s="204" t="s">
        <v>516</v>
      </c>
      <c r="G88" s="11" t="s">
        <v>64</v>
      </c>
      <c r="H88" s="10" t="str">
        <f t="shared" si="13"/>
        <v>قانون الخدمة المدنية وتعديلاته</v>
      </c>
      <c r="I88" s="19">
        <f t="shared" si="15"/>
        <v>1</v>
      </c>
      <c r="J88" s="23">
        <f t="shared" si="16"/>
        <v>35943</v>
      </c>
      <c r="K88" s="10" t="str">
        <f t="shared" si="14"/>
        <v>2. وثيقة مرجعية</v>
      </c>
      <c r="L88" s="205" t="s">
        <v>752</v>
      </c>
    </row>
    <row r="89" spans="1:12" s="3" customFormat="1" ht="25.5" x14ac:dyDescent="0.2">
      <c r="A89" s="7" t="s">
        <v>117</v>
      </c>
      <c r="B89" s="6">
        <f t="shared" si="12"/>
        <v>11</v>
      </c>
      <c r="C89" s="8" t="str">
        <f t="shared" si="17"/>
        <v>إجراء استقالة موظف دائم</v>
      </c>
      <c r="D89" s="19">
        <f t="shared" si="18"/>
        <v>106</v>
      </c>
      <c r="E89" s="9">
        <f t="shared" si="19"/>
        <v>44818</v>
      </c>
      <c r="F89" s="204" t="s">
        <v>516</v>
      </c>
      <c r="G89" s="11" t="s">
        <v>121</v>
      </c>
      <c r="H89" s="10" t="str">
        <f t="shared" si="13"/>
        <v>نموذج استقالة</v>
      </c>
      <c r="I89" s="19">
        <f t="shared" si="15"/>
        <v>101</v>
      </c>
      <c r="J89" s="23">
        <f t="shared" si="16"/>
        <v>40423</v>
      </c>
      <c r="K89" s="10" t="str">
        <f t="shared" si="14"/>
        <v>1. وثيقة داخلية</v>
      </c>
      <c r="L89" s="206" t="s">
        <v>600</v>
      </c>
    </row>
    <row r="90" spans="1:12" s="3" customFormat="1" ht="25.5" x14ac:dyDescent="0.2">
      <c r="A90" s="7" t="s">
        <v>117</v>
      </c>
      <c r="B90" s="6">
        <f t="shared" si="12"/>
        <v>11</v>
      </c>
      <c r="C90" s="8" t="str">
        <f t="shared" si="17"/>
        <v>إجراء استقالة موظف دائم</v>
      </c>
      <c r="D90" s="19">
        <f t="shared" si="18"/>
        <v>106</v>
      </c>
      <c r="E90" s="9">
        <f t="shared" si="19"/>
        <v>44818</v>
      </c>
      <c r="F90" s="204" t="s">
        <v>516</v>
      </c>
      <c r="G90" s="11" t="s">
        <v>119</v>
      </c>
      <c r="H90" s="10" t="str">
        <f t="shared" si="13"/>
        <v>نموذج انتهاء العمل في الجهاز</v>
      </c>
      <c r="I90" s="19">
        <f t="shared" si="15"/>
        <v>102</v>
      </c>
      <c r="J90" s="23">
        <f t="shared" si="16"/>
        <v>40604</v>
      </c>
      <c r="K90" s="10" t="str">
        <f t="shared" si="14"/>
        <v>1. وثيقة داخلية</v>
      </c>
      <c r="L90" s="206" t="s">
        <v>601</v>
      </c>
    </row>
    <row r="91" spans="1:12" s="3" customFormat="1" ht="25.5" x14ac:dyDescent="0.2">
      <c r="A91" s="7" t="s">
        <v>117</v>
      </c>
      <c r="B91" s="6">
        <f t="shared" si="12"/>
        <v>11</v>
      </c>
      <c r="C91" s="8" t="str">
        <f t="shared" si="17"/>
        <v>إجراء استقالة موظف دائم</v>
      </c>
      <c r="D91" s="19">
        <f t="shared" si="18"/>
        <v>106</v>
      </c>
      <c r="E91" s="9">
        <f t="shared" si="19"/>
        <v>44818</v>
      </c>
      <c r="F91" s="204" t="s">
        <v>516</v>
      </c>
      <c r="G91" s="11" t="s">
        <v>115</v>
      </c>
      <c r="H91" s="10" t="str">
        <f t="shared" si="13"/>
        <v>نموذج شهادة خلو طرف</v>
      </c>
      <c r="I91" s="19">
        <f t="shared" si="15"/>
        <v>1</v>
      </c>
      <c r="J91" s="23">
        <f t="shared" si="16"/>
        <v>40696</v>
      </c>
      <c r="K91" s="10" t="str">
        <f t="shared" si="14"/>
        <v>2. وثيقة مرجعية</v>
      </c>
      <c r="L91" s="206" t="s">
        <v>602</v>
      </c>
    </row>
    <row r="92" spans="1:12" s="3" customFormat="1" ht="25.5" x14ac:dyDescent="0.2">
      <c r="A92" s="7" t="s">
        <v>112</v>
      </c>
      <c r="B92" s="6">
        <f t="shared" si="12"/>
        <v>12</v>
      </c>
      <c r="C92" s="8" t="str">
        <f t="shared" si="17"/>
        <v>إجراء تقييم الأداء السنوي</v>
      </c>
      <c r="D92" s="19">
        <f t="shared" si="18"/>
        <v>106</v>
      </c>
      <c r="E92" s="9">
        <f t="shared" si="19"/>
        <v>44818</v>
      </c>
      <c r="F92" s="204" t="s">
        <v>517</v>
      </c>
      <c r="G92" s="11" t="s">
        <v>64</v>
      </c>
      <c r="H92" s="10" t="str">
        <f t="shared" si="13"/>
        <v>قانون الخدمة المدنية وتعديلاته</v>
      </c>
      <c r="I92" s="19">
        <f t="shared" si="15"/>
        <v>1</v>
      </c>
      <c r="J92" s="23">
        <f t="shared" si="16"/>
        <v>35943</v>
      </c>
      <c r="K92" s="10" t="str">
        <f t="shared" si="14"/>
        <v>2. وثيقة مرجعية</v>
      </c>
      <c r="L92" s="205" t="s">
        <v>752</v>
      </c>
    </row>
    <row r="93" spans="1:12" s="3" customFormat="1" ht="25.5" x14ac:dyDescent="0.2">
      <c r="A93" s="7" t="s">
        <v>112</v>
      </c>
      <c r="B93" s="6">
        <f t="shared" si="12"/>
        <v>12</v>
      </c>
      <c r="C93" s="8" t="str">
        <f t="shared" si="17"/>
        <v>إجراء تقييم الأداء السنوي</v>
      </c>
      <c r="D93" s="19">
        <f t="shared" si="18"/>
        <v>106</v>
      </c>
      <c r="E93" s="9">
        <f t="shared" si="19"/>
        <v>44818</v>
      </c>
      <c r="F93" s="204" t="s">
        <v>517</v>
      </c>
      <c r="G93" s="11" t="s">
        <v>80</v>
      </c>
      <c r="H93" s="10" t="str">
        <f t="shared" si="13"/>
        <v>إجراء ضبط تشكيل وعمل اللجان الإدارية</v>
      </c>
      <c r="I93" s="19">
        <f t="shared" si="15"/>
        <v>107</v>
      </c>
      <c r="J93" s="23">
        <f t="shared" si="16"/>
        <v>44818</v>
      </c>
      <c r="K93" s="10" t="str">
        <f t="shared" si="14"/>
        <v>1. وثيقة داخلية</v>
      </c>
      <c r="L93" s="206" t="s">
        <v>511</v>
      </c>
    </row>
    <row r="94" spans="1:12" s="3" customFormat="1" ht="25.5" x14ac:dyDescent="0.2">
      <c r="A94" s="7" t="s">
        <v>21</v>
      </c>
      <c r="B94" s="6">
        <f t="shared" si="12"/>
        <v>13</v>
      </c>
      <c r="C94" s="8" t="str">
        <f t="shared" si="17"/>
        <v>إجراء تشكيل وعمل اللجان الفنية (فرق العمل)</v>
      </c>
      <c r="D94" s="19">
        <f t="shared" si="18"/>
        <v>104</v>
      </c>
      <c r="E94" s="9">
        <f t="shared" si="19"/>
        <v>45138</v>
      </c>
      <c r="F94" s="204" t="s">
        <v>518</v>
      </c>
      <c r="G94" s="11" t="s">
        <v>10</v>
      </c>
      <c r="H94" s="10" t="str">
        <f t="shared" si="13"/>
        <v>نظام عمل اللجان الفنية</v>
      </c>
      <c r="I94" s="19">
        <f t="shared" si="15"/>
        <v>104</v>
      </c>
      <c r="J94" s="23">
        <f t="shared" si="16"/>
        <v>45138</v>
      </c>
      <c r="K94" s="10" t="str">
        <f t="shared" si="14"/>
        <v>1. وثيقة داخلية</v>
      </c>
      <c r="L94" s="206" t="s">
        <v>645</v>
      </c>
    </row>
    <row r="95" spans="1:12" s="3" customFormat="1" ht="25.5" x14ac:dyDescent="0.2">
      <c r="A95" s="7" t="s">
        <v>21</v>
      </c>
      <c r="B95" s="6">
        <f t="shared" si="12"/>
        <v>13</v>
      </c>
      <c r="C95" s="8" t="str">
        <f t="shared" si="17"/>
        <v>إجراء تشكيل وعمل اللجان الفنية (فرق العمل)</v>
      </c>
      <c r="D95" s="19">
        <f t="shared" si="18"/>
        <v>104</v>
      </c>
      <c r="E95" s="9">
        <f t="shared" si="19"/>
        <v>45138</v>
      </c>
      <c r="F95" s="204" t="s">
        <v>518</v>
      </c>
      <c r="G95" s="11" t="s">
        <v>24</v>
      </c>
      <c r="H95" s="10" t="str">
        <f t="shared" si="13"/>
        <v>قائمة اللجان الفنية</v>
      </c>
      <c r="I95" s="19">
        <f t="shared" si="15"/>
        <v>103</v>
      </c>
      <c r="J95" s="23">
        <f t="shared" si="16"/>
        <v>45138</v>
      </c>
      <c r="K95" s="10" t="str">
        <f t="shared" si="14"/>
        <v>1. وثيقة داخلية</v>
      </c>
      <c r="L95" s="206" t="s">
        <v>603</v>
      </c>
    </row>
    <row r="96" spans="1:12" s="3" customFormat="1" ht="25.5" x14ac:dyDescent="0.2">
      <c r="A96" s="7" t="s">
        <v>25</v>
      </c>
      <c r="B96" s="6">
        <f t="shared" si="12"/>
        <v>14</v>
      </c>
      <c r="C96" s="8" t="str">
        <f t="shared" si="17"/>
        <v>إجراء تنفيذ مشروع سجلات إدارية</v>
      </c>
      <c r="D96" s="19">
        <f t="shared" si="18"/>
        <v>202</v>
      </c>
      <c r="E96" s="9">
        <f t="shared" si="19"/>
        <v>45601</v>
      </c>
      <c r="F96" s="204" t="s">
        <v>519</v>
      </c>
      <c r="G96" s="11" t="s">
        <v>27</v>
      </c>
      <c r="H96" s="10" t="str">
        <f t="shared" si="13"/>
        <v>نموذج تسليم/ استلام نماذج السجلات الإدارية/ جمع البيانات</v>
      </c>
      <c r="I96" s="19">
        <f t="shared" si="15"/>
        <v>105</v>
      </c>
      <c r="J96" s="23">
        <f t="shared" si="16"/>
        <v>45579</v>
      </c>
      <c r="K96" s="10" t="str">
        <f t="shared" si="14"/>
        <v>1. وثيقة داخلية</v>
      </c>
      <c r="L96" s="206" t="s">
        <v>605</v>
      </c>
    </row>
    <row r="97" spans="1:12" s="3" customFormat="1" ht="25.5" x14ac:dyDescent="0.2">
      <c r="A97" s="7" t="s">
        <v>25</v>
      </c>
      <c r="B97" s="6">
        <f t="shared" si="12"/>
        <v>14</v>
      </c>
      <c r="C97" s="8" t="str">
        <f t="shared" si="17"/>
        <v>إجراء تنفيذ مشروع سجلات إدارية</v>
      </c>
      <c r="D97" s="19">
        <f t="shared" si="18"/>
        <v>202</v>
      </c>
      <c r="E97" s="9">
        <f t="shared" si="19"/>
        <v>45601</v>
      </c>
      <c r="F97" s="204" t="s">
        <v>519</v>
      </c>
      <c r="G97" s="11" t="s">
        <v>12</v>
      </c>
      <c r="H97" s="10" t="str">
        <f t="shared" si="13"/>
        <v>نموذج اعتماد فني لنشرة إحصائية</v>
      </c>
      <c r="I97" s="19">
        <f t="shared" si="15"/>
        <v>103</v>
      </c>
      <c r="J97" s="23">
        <f t="shared" si="16"/>
        <v>45138</v>
      </c>
      <c r="K97" s="10" t="str">
        <f t="shared" si="14"/>
        <v>1. وثيقة داخلية</v>
      </c>
      <c r="L97" s="206" t="s">
        <v>590</v>
      </c>
    </row>
    <row r="98" spans="1:12" s="3" customFormat="1" ht="25.5" x14ac:dyDescent="0.2">
      <c r="A98" s="7" t="s">
        <v>25</v>
      </c>
      <c r="B98" s="6">
        <f t="shared" si="12"/>
        <v>14</v>
      </c>
      <c r="C98" s="8" t="str">
        <f t="shared" si="17"/>
        <v>إجراء تنفيذ مشروع سجلات إدارية</v>
      </c>
      <c r="D98" s="19">
        <f t="shared" si="18"/>
        <v>202</v>
      </c>
      <c r="E98" s="9">
        <f t="shared" si="19"/>
        <v>45601</v>
      </c>
      <c r="F98" s="204" t="s">
        <v>519</v>
      </c>
      <c r="G98" s="11" t="s">
        <v>384</v>
      </c>
      <c r="H98" s="10" t="str">
        <f t="shared" si="13"/>
        <v xml:space="preserve">قائمة مهام النموذج المعياري لتخطيط وتنفيذ مشروع إحصائي GSBPM 5.1 </v>
      </c>
      <c r="I98" s="19">
        <f t="shared" si="15"/>
        <v>103</v>
      </c>
      <c r="J98" s="23">
        <f t="shared" si="16"/>
        <v>45601</v>
      </c>
      <c r="K98" s="10" t="str">
        <f t="shared" si="14"/>
        <v>1. وثيقة داخلية</v>
      </c>
      <c r="L98" s="206" t="s">
        <v>569</v>
      </c>
    </row>
    <row r="99" spans="1:12" s="3" customFormat="1" ht="25.5" x14ac:dyDescent="0.2">
      <c r="A99" s="7" t="s">
        <v>25</v>
      </c>
      <c r="B99" s="6">
        <f t="shared" si="12"/>
        <v>14</v>
      </c>
      <c r="C99" s="8" t="str">
        <f t="shared" si="17"/>
        <v>إجراء تنفيذ مشروع سجلات إدارية</v>
      </c>
      <c r="D99" s="19">
        <f t="shared" si="18"/>
        <v>202</v>
      </c>
      <c r="E99" s="9">
        <f t="shared" si="19"/>
        <v>45601</v>
      </c>
      <c r="F99" s="204" t="s">
        <v>519</v>
      </c>
      <c r="G99" s="11" t="s">
        <v>502</v>
      </c>
      <c r="H99" s="10" t="str">
        <f t="shared" si="13"/>
        <v>الدليل الخاص بالنموذج المعياري لتخطيط وتنفيذ مشروع احصائي GSBPM 5.1</v>
      </c>
      <c r="I99" s="19">
        <f t="shared" si="15"/>
        <v>102</v>
      </c>
      <c r="J99" s="23">
        <f t="shared" si="16"/>
        <v>45119</v>
      </c>
      <c r="K99" s="10" t="str">
        <f t="shared" si="14"/>
        <v>1. وثيقة داخلية</v>
      </c>
      <c r="L99" s="206" t="s">
        <v>651</v>
      </c>
    </row>
    <row r="100" spans="1:12" s="3" customFormat="1" ht="25.5" x14ac:dyDescent="0.2">
      <c r="A100" s="7" t="s">
        <v>107</v>
      </c>
      <c r="B100" s="6">
        <f t="shared" si="12"/>
        <v>15</v>
      </c>
      <c r="C100" s="8" t="str">
        <f t="shared" si="17"/>
        <v xml:space="preserve">إجراء صيانة أجهزة الحاسوب </v>
      </c>
      <c r="D100" s="19">
        <f t="shared" si="18"/>
        <v>105</v>
      </c>
      <c r="E100" s="9">
        <f t="shared" si="19"/>
        <v>44711</v>
      </c>
      <c r="F100" s="204" t="s">
        <v>520</v>
      </c>
      <c r="G100" s="11" t="s">
        <v>77</v>
      </c>
      <c r="H100" s="10" t="str">
        <f t="shared" si="13"/>
        <v>إجراء ضبط المستودعات والتخزين</v>
      </c>
      <c r="I100" s="19">
        <f t="shared" si="15"/>
        <v>108</v>
      </c>
      <c r="J100" s="23">
        <f t="shared" si="16"/>
        <v>45092</v>
      </c>
      <c r="K100" s="10" t="str">
        <f t="shared" si="14"/>
        <v>1. وثيقة داخلية</v>
      </c>
      <c r="L100" s="206" t="s">
        <v>525</v>
      </c>
    </row>
    <row r="101" spans="1:12" s="3" customFormat="1" ht="25.5" x14ac:dyDescent="0.2">
      <c r="A101" s="7" t="s">
        <v>107</v>
      </c>
      <c r="B101" s="6">
        <f t="shared" si="12"/>
        <v>15</v>
      </c>
      <c r="C101" s="8" t="str">
        <f t="shared" si="17"/>
        <v xml:space="preserve">إجراء صيانة أجهزة الحاسوب </v>
      </c>
      <c r="D101" s="19">
        <f t="shared" si="18"/>
        <v>105</v>
      </c>
      <c r="E101" s="9">
        <f t="shared" si="19"/>
        <v>44711</v>
      </c>
      <c r="F101" s="204" t="s">
        <v>520</v>
      </c>
      <c r="G101" s="11" t="s">
        <v>109</v>
      </c>
      <c r="H101" s="10" t="str">
        <f t="shared" si="13"/>
        <v>تعليمات تشغيل وتركيب جهاز حاسوب جديد</v>
      </c>
      <c r="I101" s="19">
        <f t="shared" si="15"/>
        <v>102</v>
      </c>
      <c r="J101" s="23">
        <f t="shared" si="16"/>
        <v>41715</v>
      </c>
      <c r="K101" s="10" t="str">
        <f t="shared" si="14"/>
        <v>1. وثيقة داخلية</v>
      </c>
      <c r="L101" s="206" t="s">
        <v>653</v>
      </c>
    </row>
    <row r="102" spans="1:12" s="3" customFormat="1" ht="25.5" x14ac:dyDescent="0.2">
      <c r="A102" s="7" t="s">
        <v>107</v>
      </c>
      <c r="B102" s="6">
        <f t="shared" si="12"/>
        <v>15</v>
      </c>
      <c r="C102" s="8" t="str">
        <f t="shared" si="17"/>
        <v xml:space="preserve">إجراء صيانة أجهزة الحاسوب </v>
      </c>
      <c r="D102" s="19">
        <f t="shared" si="18"/>
        <v>105</v>
      </c>
      <c r="E102" s="9">
        <f t="shared" si="19"/>
        <v>44711</v>
      </c>
      <c r="F102" s="204" t="s">
        <v>520</v>
      </c>
      <c r="G102" s="11" t="s">
        <v>106</v>
      </c>
      <c r="H102" s="10" t="str">
        <f t="shared" si="13"/>
        <v>سند إخراج مؤقت</v>
      </c>
      <c r="I102" s="19">
        <f t="shared" si="15"/>
        <v>101</v>
      </c>
      <c r="J102" s="23">
        <f t="shared" si="16"/>
        <v>40423</v>
      </c>
      <c r="K102" s="10" t="str">
        <f t="shared" si="14"/>
        <v>1. وثيقة داخلية</v>
      </c>
      <c r="L102" s="206" t="s">
        <v>606</v>
      </c>
    </row>
    <row r="103" spans="1:12" s="3" customFormat="1" ht="25.5" x14ac:dyDescent="0.2">
      <c r="A103" s="7" t="s">
        <v>100</v>
      </c>
      <c r="B103" s="6">
        <f t="shared" si="12"/>
        <v>16</v>
      </c>
      <c r="C103" s="8" t="str">
        <f t="shared" si="17"/>
        <v xml:space="preserve">إجراء تطوير البرمجيات </v>
      </c>
      <c r="D103" s="19">
        <f t="shared" si="18"/>
        <v>106</v>
      </c>
      <c r="E103" s="9">
        <f t="shared" si="19"/>
        <v>44424</v>
      </c>
      <c r="F103" s="204" t="s">
        <v>521</v>
      </c>
      <c r="G103" s="11" t="s">
        <v>104</v>
      </c>
      <c r="H103" s="10" t="str">
        <f t="shared" si="13"/>
        <v>دليل تصميم وبرمجة وفحص الأنظمة الحاسوبية</v>
      </c>
      <c r="I103" s="19">
        <f t="shared" si="15"/>
        <v>102</v>
      </c>
      <c r="J103" s="23">
        <f t="shared" si="16"/>
        <v>40959</v>
      </c>
      <c r="K103" s="10" t="str">
        <f t="shared" si="14"/>
        <v>1. وثيقة داخلية</v>
      </c>
      <c r="L103" s="206" t="s">
        <v>654</v>
      </c>
    </row>
    <row r="104" spans="1:12" s="3" customFormat="1" ht="25.5" x14ac:dyDescent="0.2">
      <c r="A104" s="7" t="s">
        <v>100</v>
      </c>
      <c r="B104" s="6">
        <f t="shared" si="12"/>
        <v>16</v>
      </c>
      <c r="C104" s="8" t="str">
        <f t="shared" si="17"/>
        <v xml:space="preserve">إجراء تطوير البرمجيات </v>
      </c>
      <c r="D104" s="19">
        <f t="shared" si="18"/>
        <v>106</v>
      </c>
      <c r="E104" s="9">
        <f t="shared" si="19"/>
        <v>44424</v>
      </c>
      <c r="F104" s="204" t="s">
        <v>521</v>
      </c>
      <c r="G104" s="11" t="s">
        <v>102</v>
      </c>
      <c r="H104" s="10" t="str">
        <f t="shared" si="13"/>
        <v>دليل التدريب على البرامج المحوسبة</v>
      </c>
      <c r="I104" s="19">
        <f t="shared" si="15"/>
        <v>101</v>
      </c>
      <c r="J104" s="23">
        <f t="shared" si="16"/>
        <v>40179</v>
      </c>
      <c r="K104" s="10" t="str">
        <f t="shared" si="14"/>
        <v>1. وثيقة داخلية</v>
      </c>
      <c r="L104" s="206" t="s">
        <v>655</v>
      </c>
    </row>
    <row r="105" spans="1:12" s="3" customFormat="1" ht="25.5" x14ac:dyDescent="0.2">
      <c r="A105" s="7" t="s">
        <v>100</v>
      </c>
      <c r="B105" s="6">
        <f t="shared" si="12"/>
        <v>16</v>
      </c>
      <c r="C105" s="8" t="str">
        <f t="shared" si="17"/>
        <v xml:space="preserve">إجراء تطوير البرمجيات </v>
      </c>
      <c r="D105" s="19">
        <f t="shared" si="18"/>
        <v>106</v>
      </c>
      <c r="E105" s="9">
        <f t="shared" si="19"/>
        <v>44424</v>
      </c>
      <c r="F105" s="204" t="s">
        <v>521</v>
      </c>
      <c r="G105" s="11" t="s">
        <v>98</v>
      </c>
      <c r="H105" s="10" t="str">
        <f t="shared" si="13"/>
        <v>دليل الاستخدام لنموذج طلب خدمة برمجة من خلال نظام تدفق المعلومات</v>
      </c>
      <c r="I105" s="19">
        <f t="shared" si="15"/>
        <v>101</v>
      </c>
      <c r="J105" s="23">
        <f t="shared" si="16"/>
        <v>42214</v>
      </c>
      <c r="K105" s="10" t="str">
        <f t="shared" si="14"/>
        <v>1. وثيقة داخلية</v>
      </c>
      <c r="L105" s="206" t="s">
        <v>656</v>
      </c>
    </row>
    <row r="106" spans="1:12" s="3" customFormat="1" ht="25.5" x14ac:dyDescent="0.2">
      <c r="A106" s="7" t="s">
        <v>92</v>
      </c>
      <c r="B106" s="6">
        <f t="shared" si="12"/>
        <v>17</v>
      </c>
      <c r="C106" s="8" t="str">
        <f t="shared" si="17"/>
        <v>إجراء تطوير الصفحة الإلكترونية الخارجية (الإنترنت)</v>
      </c>
      <c r="D106" s="19">
        <f t="shared" si="18"/>
        <v>107</v>
      </c>
      <c r="E106" s="9">
        <f t="shared" si="19"/>
        <v>44711</v>
      </c>
      <c r="F106" s="204" t="s">
        <v>522</v>
      </c>
      <c r="G106" s="11" t="s">
        <v>74</v>
      </c>
      <c r="H106" s="10" t="str">
        <f t="shared" si="13"/>
        <v>إجراء إعداد الخطة السنوية</v>
      </c>
      <c r="I106" s="19">
        <f t="shared" si="15"/>
        <v>105</v>
      </c>
      <c r="J106" s="23">
        <f t="shared" si="16"/>
        <v>42899</v>
      </c>
      <c r="K106" s="10" t="str">
        <f t="shared" si="14"/>
        <v>1. وثيقة داخلية</v>
      </c>
      <c r="L106" s="206" t="s">
        <v>508</v>
      </c>
    </row>
    <row r="107" spans="1:12" s="3" customFormat="1" ht="25.5" x14ac:dyDescent="0.2">
      <c r="A107" s="7" t="s">
        <v>92</v>
      </c>
      <c r="B107" s="6">
        <f t="shared" si="12"/>
        <v>17</v>
      </c>
      <c r="C107" s="8" t="str">
        <f t="shared" si="17"/>
        <v>إجراء تطوير الصفحة الإلكترونية الخارجية (الإنترنت)</v>
      </c>
      <c r="D107" s="19">
        <f t="shared" si="18"/>
        <v>107</v>
      </c>
      <c r="E107" s="9">
        <f t="shared" si="19"/>
        <v>44711</v>
      </c>
      <c r="F107" s="204" t="s">
        <v>522</v>
      </c>
      <c r="G107" s="11" t="s">
        <v>96</v>
      </c>
      <c r="H107" s="10" t="str">
        <f t="shared" ref="H107:H133" si="20">IF(LEFT($G107,3)="QP-",VLOOKUP($G107,procslist,3,FALSE),VLOOKUP($G107,docslist,3,FALSE))</f>
        <v>دليل نشر النصوص والجداول على الصفحة الإلكترونية</v>
      </c>
      <c r="I107" s="19">
        <f t="shared" ref="I107:I133" si="21">IF(LEFT($G107,3)="QP-",VLOOKUP($G107,procslist,4,FALSE),VLOOKUP($G107,docslist,4,FALSE))</f>
        <v>103</v>
      </c>
      <c r="J107" s="23">
        <f t="shared" ref="J107:J133" si="22">IF(LEFT($G107,3)="QP-",VLOOKUP($G107,procslist,5,FALSE),VLOOKUP($G107,docslist,5,FALSE))</f>
        <v>43163</v>
      </c>
      <c r="K107" s="10" t="str">
        <f t="shared" ref="K107:K133" si="23">IF(LEFT($G107,3)="QP-",VLOOKUP($G107,procslist,6,FALSE),VLOOKUP($G107,docslist,6,FALSE))</f>
        <v>1. وثيقة داخلية</v>
      </c>
      <c r="L107" s="206" t="s">
        <v>657</v>
      </c>
    </row>
    <row r="108" spans="1:12" s="3" customFormat="1" ht="25.5" x14ac:dyDescent="0.2">
      <c r="A108" s="7" t="s">
        <v>92</v>
      </c>
      <c r="B108" s="6">
        <f t="shared" si="12"/>
        <v>17</v>
      </c>
      <c r="C108" s="8" t="str">
        <f t="shared" si="17"/>
        <v>إجراء تطوير الصفحة الإلكترونية الخارجية (الإنترنت)</v>
      </c>
      <c r="D108" s="19">
        <f t="shared" si="18"/>
        <v>107</v>
      </c>
      <c r="E108" s="9">
        <f t="shared" si="19"/>
        <v>44711</v>
      </c>
      <c r="F108" s="204" t="s">
        <v>522</v>
      </c>
      <c r="G108" s="11" t="s">
        <v>12</v>
      </c>
      <c r="H108" s="10" t="str">
        <f t="shared" si="20"/>
        <v>نموذج اعتماد فني لنشرة إحصائية</v>
      </c>
      <c r="I108" s="19">
        <f t="shared" si="21"/>
        <v>103</v>
      </c>
      <c r="J108" s="23">
        <f t="shared" si="22"/>
        <v>45138</v>
      </c>
      <c r="K108" s="10" t="str">
        <f t="shared" si="23"/>
        <v>1. وثيقة داخلية</v>
      </c>
      <c r="L108" s="206" t="s">
        <v>590</v>
      </c>
    </row>
    <row r="109" spans="1:12" s="3" customFormat="1" ht="25.5" x14ac:dyDescent="0.2">
      <c r="A109" s="7" t="s">
        <v>92</v>
      </c>
      <c r="B109" s="6">
        <f t="shared" si="12"/>
        <v>17</v>
      </c>
      <c r="C109" s="8" t="str">
        <f t="shared" si="17"/>
        <v>إجراء تطوير الصفحة الإلكترونية الخارجية (الإنترنت)</v>
      </c>
      <c r="D109" s="19">
        <f t="shared" si="18"/>
        <v>107</v>
      </c>
      <c r="E109" s="9">
        <f t="shared" si="19"/>
        <v>44711</v>
      </c>
      <c r="F109" s="204" t="s">
        <v>522</v>
      </c>
      <c r="G109" s="11" t="s">
        <v>94</v>
      </c>
      <c r="H109" s="10" t="str">
        <f t="shared" si="20"/>
        <v>نموذج اعتماد البيانات المؤهلة على نظام البيانات الوصفية</v>
      </c>
      <c r="I109" s="19">
        <f t="shared" si="21"/>
        <v>102</v>
      </c>
      <c r="J109" s="23">
        <f t="shared" si="22"/>
        <v>42907</v>
      </c>
      <c r="K109" s="10" t="str">
        <f t="shared" si="23"/>
        <v>1. وثيقة داخلية</v>
      </c>
      <c r="L109" s="206" t="s">
        <v>608</v>
      </c>
    </row>
    <row r="110" spans="1:12" s="3" customFormat="1" ht="25.5" x14ac:dyDescent="0.2">
      <c r="A110" s="7" t="s">
        <v>92</v>
      </c>
      <c r="B110" s="6">
        <f t="shared" si="12"/>
        <v>17</v>
      </c>
      <c r="C110" s="8" t="str">
        <f t="shared" si="17"/>
        <v>إجراء تطوير الصفحة الإلكترونية الخارجية (الإنترنت)</v>
      </c>
      <c r="D110" s="19">
        <f t="shared" si="18"/>
        <v>107</v>
      </c>
      <c r="E110" s="9">
        <f t="shared" si="19"/>
        <v>44711</v>
      </c>
      <c r="F110" s="204" t="s">
        <v>522</v>
      </c>
      <c r="G110" s="11" t="s">
        <v>72</v>
      </c>
      <c r="H110" s="10" t="str">
        <f t="shared" si="20"/>
        <v>نموذج استلام مواد الصفحة الإلكترونية الخارجية والداخلية</v>
      </c>
      <c r="I110" s="19">
        <f t="shared" si="21"/>
        <v>101</v>
      </c>
      <c r="J110" s="23">
        <f t="shared" si="22"/>
        <v>40423</v>
      </c>
      <c r="K110" s="10" t="str">
        <f t="shared" si="23"/>
        <v>1. وثيقة داخلية</v>
      </c>
      <c r="L110" s="206" t="s">
        <v>607</v>
      </c>
    </row>
    <row r="111" spans="1:12" s="3" customFormat="1" ht="25.5" x14ac:dyDescent="0.2">
      <c r="A111" s="7" t="s">
        <v>90</v>
      </c>
      <c r="B111" s="6">
        <f t="shared" si="12"/>
        <v>18</v>
      </c>
      <c r="C111" s="8" t="str">
        <f t="shared" si="17"/>
        <v>إجراء ضبط المشتريات</v>
      </c>
      <c r="D111" s="19">
        <f t="shared" si="18"/>
        <v>108</v>
      </c>
      <c r="E111" s="9">
        <f t="shared" si="19"/>
        <v>44818</v>
      </c>
      <c r="F111" s="204" t="s">
        <v>523</v>
      </c>
      <c r="G111" s="11" t="s">
        <v>84</v>
      </c>
      <c r="H111" s="10" t="str">
        <f t="shared" si="20"/>
        <v>قانون الشراء العام والأنظمة الخاصة به</v>
      </c>
      <c r="I111" s="19">
        <f t="shared" si="21"/>
        <v>1</v>
      </c>
      <c r="J111" s="23">
        <f t="shared" si="22"/>
        <v>41741</v>
      </c>
      <c r="K111" s="10" t="str">
        <f t="shared" si="23"/>
        <v>2. وثيقة مرجعية</v>
      </c>
      <c r="L111" s="205" t="s">
        <v>752</v>
      </c>
    </row>
    <row r="112" spans="1:12" s="3" customFormat="1" ht="25.5" x14ac:dyDescent="0.2">
      <c r="A112" s="7" t="s">
        <v>90</v>
      </c>
      <c r="B112" s="6">
        <f t="shared" si="12"/>
        <v>18</v>
      </c>
      <c r="C112" s="8" t="str">
        <f t="shared" si="17"/>
        <v>إجراء ضبط المشتريات</v>
      </c>
      <c r="D112" s="19">
        <f t="shared" si="18"/>
        <v>108</v>
      </c>
      <c r="E112" s="9">
        <f t="shared" si="19"/>
        <v>44818</v>
      </c>
      <c r="F112" s="204" t="s">
        <v>523</v>
      </c>
      <c r="G112" s="11" t="s">
        <v>77</v>
      </c>
      <c r="H112" s="10" t="str">
        <f t="shared" si="20"/>
        <v>إجراء ضبط المستودعات والتخزين</v>
      </c>
      <c r="I112" s="19">
        <f t="shared" si="21"/>
        <v>108</v>
      </c>
      <c r="J112" s="23">
        <f t="shared" si="22"/>
        <v>45092</v>
      </c>
      <c r="K112" s="10" t="str">
        <f t="shared" si="23"/>
        <v>1. وثيقة داخلية</v>
      </c>
      <c r="L112" s="206" t="s">
        <v>525</v>
      </c>
    </row>
    <row r="113" spans="1:12" s="3" customFormat="1" ht="25.5" x14ac:dyDescent="0.2">
      <c r="A113" s="7" t="s">
        <v>90</v>
      </c>
      <c r="B113" s="6">
        <f t="shared" si="12"/>
        <v>18</v>
      </c>
      <c r="C113" s="8" t="str">
        <f t="shared" si="17"/>
        <v>إجراء ضبط المشتريات</v>
      </c>
      <c r="D113" s="19">
        <f t="shared" si="18"/>
        <v>108</v>
      </c>
      <c r="E113" s="9">
        <f t="shared" si="19"/>
        <v>44818</v>
      </c>
      <c r="F113" s="204" t="s">
        <v>523</v>
      </c>
      <c r="G113" s="11" t="s">
        <v>79</v>
      </c>
      <c r="H113" s="10" t="str">
        <f t="shared" si="20"/>
        <v>نموذج طلب لوازم من المستودع</v>
      </c>
      <c r="I113" s="19">
        <f t="shared" si="21"/>
        <v>101</v>
      </c>
      <c r="J113" s="23">
        <f t="shared" si="22"/>
        <v>40423</v>
      </c>
      <c r="K113" s="10" t="str">
        <f t="shared" si="23"/>
        <v>1. وثيقة داخلية</v>
      </c>
      <c r="L113" s="206" t="s">
        <v>609</v>
      </c>
    </row>
    <row r="114" spans="1:12" s="3" customFormat="1" ht="25.5" x14ac:dyDescent="0.2">
      <c r="A114" s="7" t="s">
        <v>90</v>
      </c>
      <c r="B114" s="6">
        <f t="shared" si="12"/>
        <v>18</v>
      </c>
      <c r="C114" s="8" t="str">
        <f t="shared" si="17"/>
        <v>إجراء ضبط المشتريات</v>
      </c>
      <c r="D114" s="19">
        <f t="shared" si="18"/>
        <v>108</v>
      </c>
      <c r="E114" s="9">
        <f t="shared" si="19"/>
        <v>44818</v>
      </c>
      <c r="F114" s="204" t="s">
        <v>523</v>
      </c>
      <c r="G114" s="11" t="s">
        <v>86</v>
      </c>
      <c r="H114" s="10" t="str">
        <f t="shared" si="20"/>
        <v>نموذج طلب تأهيل موردين</v>
      </c>
      <c r="I114" s="19">
        <f t="shared" si="21"/>
        <v>102</v>
      </c>
      <c r="J114" s="23">
        <f t="shared" si="22"/>
        <v>40668</v>
      </c>
      <c r="K114" s="10" t="str">
        <f t="shared" si="23"/>
        <v>1. وثيقة داخلية</v>
      </c>
      <c r="L114" s="206" t="s">
        <v>610</v>
      </c>
    </row>
    <row r="115" spans="1:12" s="3" customFormat="1" ht="25.5" x14ac:dyDescent="0.2">
      <c r="A115" s="7" t="s">
        <v>88</v>
      </c>
      <c r="B115" s="6">
        <f t="shared" si="12"/>
        <v>19</v>
      </c>
      <c r="C115" s="8" t="str">
        <f t="shared" si="17"/>
        <v>إجراء تأهيل وتقييم واعتماد موردين</v>
      </c>
      <c r="D115" s="19">
        <f t="shared" si="18"/>
        <v>106</v>
      </c>
      <c r="E115" s="9">
        <f t="shared" si="19"/>
        <v>44818</v>
      </c>
      <c r="F115" s="204" t="s">
        <v>524</v>
      </c>
      <c r="G115" s="11" t="s">
        <v>84</v>
      </c>
      <c r="H115" s="10" t="str">
        <f t="shared" si="20"/>
        <v>قانون الشراء العام والأنظمة الخاصة به</v>
      </c>
      <c r="I115" s="19">
        <f t="shared" si="21"/>
        <v>1</v>
      </c>
      <c r="J115" s="23">
        <f t="shared" si="22"/>
        <v>41741</v>
      </c>
      <c r="K115" s="10" t="str">
        <f t="shared" si="23"/>
        <v>2. وثيقة مرجعية</v>
      </c>
      <c r="L115" s="205" t="s">
        <v>752</v>
      </c>
    </row>
    <row r="116" spans="1:12" s="3" customFormat="1" ht="25.5" x14ac:dyDescent="0.2">
      <c r="A116" s="7" t="s">
        <v>88</v>
      </c>
      <c r="B116" s="6">
        <f t="shared" si="12"/>
        <v>19</v>
      </c>
      <c r="C116" s="8" t="str">
        <f t="shared" si="17"/>
        <v>إجراء تأهيل وتقييم واعتماد موردين</v>
      </c>
      <c r="D116" s="19">
        <f t="shared" si="18"/>
        <v>106</v>
      </c>
      <c r="E116" s="9">
        <f t="shared" si="19"/>
        <v>44818</v>
      </c>
      <c r="F116" s="204" t="s">
        <v>524</v>
      </c>
      <c r="G116" s="11" t="s">
        <v>86</v>
      </c>
      <c r="H116" s="10" t="str">
        <f t="shared" si="20"/>
        <v>نموذج طلب تأهيل موردين</v>
      </c>
      <c r="I116" s="19">
        <f t="shared" si="21"/>
        <v>102</v>
      </c>
      <c r="J116" s="23">
        <f t="shared" si="22"/>
        <v>40668</v>
      </c>
      <c r="K116" s="10" t="str">
        <f t="shared" si="23"/>
        <v>1. وثيقة داخلية</v>
      </c>
      <c r="L116" s="206" t="s">
        <v>610</v>
      </c>
    </row>
    <row r="117" spans="1:12" s="3" customFormat="1" ht="25.5" x14ac:dyDescent="0.2">
      <c r="A117" s="7" t="s">
        <v>77</v>
      </c>
      <c r="B117" s="6">
        <f t="shared" si="12"/>
        <v>20</v>
      </c>
      <c r="C117" s="8" t="str">
        <f t="shared" si="17"/>
        <v>إجراء ضبط المستودعات والتخزين</v>
      </c>
      <c r="D117" s="19">
        <f t="shared" si="18"/>
        <v>108</v>
      </c>
      <c r="E117" s="9">
        <f t="shared" si="19"/>
        <v>45092</v>
      </c>
      <c r="F117" s="204" t="s">
        <v>525</v>
      </c>
      <c r="G117" s="11" t="s">
        <v>84</v>
      </c>
      <c r="H117" s="10" t="str">
        <f t="shared" si="20"/>
        <v>قانون الشراء العام والأنظمة الخاصة به</v>
      </c>
      <c r="I117" s="19">
        <f t="shared" si="21"/>
        <v>1</v>
      </c>
      <c r="J117" s="23">
        <f t="shared" si="22"/>
        <v>41741</v>
      </c>
      <c r="K117" s="10" t="str">
        <f t="shared" si="23"/>
        <v>2. وثيقة مرجعية</v>
      </c>
      <c r="L117" s="205" t="s">
        <v>752</v>
      </c>
    </row>
    <row r="118" spans="1:12" s="3" customFormat="1" ht="25.5" x14ac:dyDescent="0.2">
      <c r="A118" s="7" t="s">
        <v>77</v>
      </c>
      <c r="B118" s="6">
        <f t="shared" si="12"/>
        <v>20</v>
      </c>
      <c r="C118" s="8" t="str">
        <f t="shared" si="17"/>
        <v>إجراء ضبط المستودعات والتخزين</v>
      </c>
      <c r="D118" s="19">
        <f t="shared" si="18"/>
        <v>108</v>
      </c>
      <c r="E118" s="9">
        <f t="shared" si="19"/>
        <v>45092</v>
      </c>
      <c r="F118" s="204" t="s">
        <v>525</v>
      </c>
      <c r="G118" s="11" t="s">
        <v>82</v>
      </c>
      <c r="H118" s="10" t="str">
        <f t="shared" si="20"/>
        <v>تعليمات تقسيم وتصنيف المواد في المستودعات</v>
      </c>
      <c r="I118" s="19">
        <f t="shared" si="21"/>
        <v>101</v>
      </c>
      <c r="J118" s="23">
        <f t="shared" si="22"/>
        <v>40423</v>
      </c>
      <c r="K118" s="10" t="str">
        <f t="shared" si="23"/>
        <v>1. وثيقة داخلية</v>
      </c>
      <c r="L118" s="206" t="s">
        <v>658</v>
      </c>
    </row>
    <row r="119" spans="1:12" s="3" customFormat="1" ht="25.5" x14ac:dyDescent="0.2">
      <c r="A119" s="7" t="s">
        <v>77</v>
      </c>
      <c r="B119" s="6">
        <f t="shared" si="12"/>
        <v>20</v>
      </c>
      <c r="C119" s="8" t="str">
        <f t="shared" si="17"/>
        <v>إجراء ضبط المستودعات والتخزين</v>
      </c>
      <c r="D119" s="19">
        <f t="shared" si="18"/>
        <v>108</v>
      </c>
      <c r="E119" s="9">
        <f t="shared" si="19"/>
        <v>45092</v>
      </c>
      <c r="F119" s="204" t="s">
        <v>525</v>
      </c>
      <c r="G119" s="11" t="s">
        <v>761</v>
      </c>
      <c r="H119" s="10" t="str">
        <f t="shared" si="20"/>
        <v>تعليمات التخزين</v>
      </c>
      <c r="I119" s="19">
        <f t="shared" si="21"/>
        <v>100</v>
      </c>
      <c r="J119" s="23">
        <f t="shared" si="22"/>
        <v>45092</v>
      </c>
      <c r="K119" s="10" t="str">
        <f t="shared" si="23"/>
        <v>1. وثيقة داخلية</v>
      </c>
      <c r="L119" s="204" t="s">
        <v>763</v>
      </c>
    </row>
    <row r="120" spans="1:12" s="3" customFormat="1" ht="25.5" x14ac:dyDescent="0.2">
      <c r="A120" s="7" t="s">
        <v>77</v>
      </c>
      <c r="B120" s="6">
        <f t="shared" si="12"/>
        <v>20</v>
      </c>
      <c r="C120" s="8" t="str">
        <f t="shared" si="17"/>
        <v>إجراء ضبط المستودعات والتخزين</v>
      </c>
      <c r="D120" s="19">
        <f t="shared" si="18"/>
        <v>108</v>
      </c>
      <c r="E120" s="9">
        <f t="shared" si="19"/>
        <v>45092</v>
      </c>
      <c r="F120" s="204" t="s">
        <v>525</v>
      </c>
      <c r="G120" s="11" t="s">
        <v>80</v>
      </c>
      <c r="H120" s="10" t="str">
        <f t="shared" si="20"/>
        <v>إجراء ضبط تشكيل وعمل اللجان الإدارية</v>
      </c>
      <c r="I120" s="19">
        <f t="shared" si="21"/>
        <v>107</v>
      </c>
      <c r="J120" s="23">
        <f t="shared" si="22"/>
        <v>44818</v>
      </c>
      <c r="K120" s="10" t="str">
        <f t="shared" si="23"/>
        <v>1. وثيقة داخلية</v>
      </c>
      <c r="L120" s="206" t="s">
        <v>511</v>
      </c>
    </row>
    <row r="121" spans="1:12" s="3" customFormat="1" ht="25.5" x14ac:dyDescent="0.2">
      <c r="A121" s="7" t="s">
        <v>77</v>
      </c>
      <c r="B121" s="6">
        <f t="shared" si="12"/>
        <v>20</v>
      </c>
      <c r="C121" s="8" t="str">
        <f t="shared" si="17"/>
        <v>إجراء ضبط المستودعات والتخزين</v>
      </c>
      <c r="D121" s="19">
        <f t="shared" si="18"/>
        <v>108</v>
      </c>
      <c r="E121" s="9">
        <f t="shared" si="19"/>
        <v>45092</v>
      </c>
      <c r="F121" s="204" t="s">
        <v>525</v>
      </c>
      <c r="G121" s="11" t="s">
        <v>79</v>
      </c>
      <c r="H121" s="10" t="str">
        <f t="shared" si="20"/>
        <v>نموذج طلب لوازم من المستودع</v>
      </c>
      <c r="I121" s="19">
        <f t="shared" si="21"/>
        <v>101</v>
      </c>
      <c r="J121" s="23">
        <f t="shared" si="22"/>
        <v>40423</v>
      </c>
      <c r="K121" s="10" t="str">
        <f t="shared" si="23"/>
        <v>1. وثيقة داخلية</v>
      </c>
      <c r="L121" s="206" t="s">
        <v>609</v>
      </c>
    </row>
    <row r="122" spans="1:12" s="3" customFormat="1" ht="25.5" x14ac:dyDescent="0.2">
      <c r="A122" s="7" t="s">
        <v>77</v>
      </c>
      <c r="B122" s="6">
        <f t="shared" si="12"/>
        <v>20</v>
      </c>
      <c r="C122" s="8" t="str">
        <f t="shared" si="17"/>
        <v>إجراء ضبط المستودعات والتخزين</v>
      </c>
      <c r="D122" s="19">
        <f t="shared" si="18"/>
        <v>108</v>
      </c>
      <c r="E122" s="9">
        <f t="shared" si="19"/>
        <v>45092</v>
      </c>
      <c r="F122" s="204" t="s">
        <v>525</v>
      </c>
      <c r="G122" s="11" t="s">
        <v>75</v>
      </c>
      <c r="H122" s="10" t="str">
        <f t="shared" si="20"/>
        <v>نموذج ضبط ومعالجة حالة عدم المطابقة</v>
      </c>
      <c r="I122" s="19">
        <f t="shared" si="21"/>
        <v>105</v>
      </c>
      <c r="J122" s="23">
        <f t="shared" si="22"/>
        <v>45190</v>
      </c>
      <c r="K122" s="10" t="str">
        <f t="shared" si="23"/>
        <v>1. وثيقة داخلية</v>
      </c>
      <c r="L122" s="206" t="s">
        <v>572</v>
      </c>
    </row>
    <row r="123" spans="1:12" s="3" customFormat="1" ht="25.5" x14ac:dyDescent="0.2">
      <c r="A123" s="7" t="s">
        <v>65</v>
      </c>
      <c r="B123" s="6">
        <f t="shared" si="12"/>
        <v>21</v>
      </c>
      <c r="C123" s="8" t="str">
        <f t="shared" si="17"/>
        <v>إجراء ضبط وثائق موظف دائم (ملف الموظف)</v>
      </c>
      <c r="D123" s="19">
        <f t="shared" si="18"/>
        <v>104</v>
      </c>
      <c r="E123" s="9">
        <f t="shared" si="19"/>
        <v>45277</v>
      </c>
      <c r="F123" s="204" t="s">
        <v>526</v>
      </c>
      <c r="G123" s="11" t="s">
        <v>70</v>
      </c>
      <c r="H123" s="10" t="str">
        <f t="shared" si="20"/>
        <v>قائمة محتويات ملف الموظف الدائم</v>
      </c>
      <c r="I123" s="19">
        <f t="shared" si="21"/>
        <v>102</v>
      </c>
      <c r="J123" s="23">
        <f t="shared" si="22"/>
        <v>44586</v>
      </c>
      <c r="K123" s="10" t="str">
        <f t="shared" si="23"/>
        <v>1. وثيقة داخلية</v>
      </c>
      <c r="L123" s="206" t="s">
        <v>569</v>
      </c>
    </row>
    <row r="124" spans="1:12" s="3" customFormat="1" ht="25.5" x14ac:dyDescent="0.2">
      <c r="A124" s="7" t="s">
        <v>65</v>
      </c>
      <c r="B124" s="6">
        <f t="shared" si="12"/>
        <v>21</v>
      </c>
      <c r="C124" s="8" t="str">
        <f t="shared" si="17"/>
        <v>إجراء ضبط وثائق موظف دائم (ملف الموظف)</v>
      </c>
      <c r="D124" s="19">
        <f t="shared" si="18"/>
        <v>104</v>
      </c>
      <c r="E124" s="9">
        <f t="shared" si="19"/>
        <v>45277</v>
      </c>
      <c r="F124" s="204" t="s">
        <v>526</v>
      </c>
      <c r="G124" s="11" t="s">
        <v>61</v>
      </c>
      <c r="H124" s="10" t="str">
        <f t="shared" si="20"/>
        <v>تعليمات ارشفة وحماية ملفات الموظفين</v>
      </c>
      <c r="I124" s="19">
        <f t="shared" si="21"/>
        <v>101</v>
      </c>
      <c r="J124" s="23">
        <f t="shared" si="22"/>
        <v>43089</v>
      </c>
      <c r="K124" s="10" t="str">
        <f t="shared" si="23"/>
        <v>1. وثيقة داخلية</v>
      </c>
      <c r="L124" s="206" t="s">
        <v>659</v>
      </c>
    </row>
    <row r="125" spans="1:12" s="3" customFormat="1" ht="25.5" x14ac:dyDescent="0.2">
      <c r="A125" s="7" t="s">
        <v>65</v>
      </c>
      <c r="B125" s="6">
        <f t="shared" si="12"/>
        <v>21</v>
      </c>
      <c r="C125" s="8" t="str">
        <f t="shared" si="17"/>
        <v>إجراء ضبط وثائق موظف دائم (ملف الموظف)</v>
      </c>
      <c r="D125" s="19">
        <f t="shared" si="18"/>
        <v>104</v>
      </c>
      <c r="E125" s="9">
        <f t="shared" si="19"/>
        <v>45277</v>
      </c>
      <c r="F125" s="204" t="s">
        <v>526</v>
      </c>
      <c r="G125" s="11" t="s">
        <v>68</v>
      </c>
      <c r="H125" s="10" t="str">
        <f t="shared" si="20"/>
        <v>آلية عمل نظام الأرشفة الإلكتروني الخاص بدائرة الموارد البشرية</v>
      </c>
      <c r="I125" s="19">
        <f t="shared" si="21"/>
        <v>101</v>
      </c>
      <c r="J125" s="23">
        <f t="shared" si="22"/>
        <v>43089</v>
      </c>
      <c r="K125" s="10" t="str">
        <f t="shared" si="23"/>
        <v>1. وثيقة داخلية</v>
      </c>
      <c r="L125" s="206" t="s">
        <v>660</v>
      </c>
    </row>
    <row r="126" spans="1:12" s="3" customFormat="1" ht="25.5" x14ac:dyDescent="0.2">
      <c r="A126" s="7" t="s">
        <v>65</v>
      </c>
      <c r="B126" s="6">
        <f t="shared" si="12"/>
        <v>21</v>
      </c>
      <c r="C126" s="8" t="str">
        <f t="shared" si="17"/>
        <v>إجراء ضبط وثائق موظف دائم (ملف الموظف)</v>
      </c>
      <c r="D126" s="19">
        <f t="shared" si="18"/>
        <v>104</v>
      </c>
      <c r="E126" s="9">
        <f t="shared" si="19"/>
        <v>45277</v>
      </c>
      <c r="F126" s="204" t="s">
        <v>526</v>
      </c>
      <c r="G126" s="11" t="s">
        <v>66</v>
      </c>
      <c r="H126" s="10" t="str">
        <f t="shared" si="20"/>
        <v>إجراء تعيين موظف دائم</v>
      </c>
      <c r="I126" s="19">
        <f t="shared" si="21"/>
        <v>108</v>
      </c>
      <c r="J126" s="23">
        <f t="shared" si="22"/>
        <v>44881</v>
      </c>
      <c r="K126" s="10" t="str">
        <f t="shared" si="23"/>
        <v>1. وثيقة داخلية</v>
      </c>
      <c r="L126" s="206" t="s">
        <v>515</v>
      </c>
    </row>
    <row r="127" spans="1:12" s="3" customFormat="1" ht="25.5" x14ac:dyDescent="0.2">
      <c r="A127" s="7" t="s">
        <v>65</v>
      </c>
      <c r="B127" s="6">
        <f t="shared" si="12"/>
        <v>21</v>
      </c>
      <c r="C127" s="8" t="str">
        <f t="shared" si="17"/>
        <v>إجراء ضبط وثائق موظف دائم (ملف الموظف)</v>
      </c>
      <c r="D127" s="19">
        <f t="shared" si="18"/>
        <v>104</v>
      </c>
      <c r="E127" s="9">
        <f t="shared" si="19"/>
        <v>45277</v>
      </c>
      <c r="F127" s="204" t="s">
        <v>526</v>
      </c>
      <c r="G127" s="11" t="s">
        <v>64</v>
      </c>
      <c r="H127" s="10" t="str">
        <f t="shared" si="20"/>
        <v>قانون الخدمة المدنية وتعديلاته</v>
      </c>
      <c r="I127" s="19">
        <f t="shared" si="21"/>
        <v>1</v>
      </c>
      <c r="J127" s="23">
        <f t="shared" si="22"/>
        <v>35943</v>
      </c>
      <c r="K127" s="10" t="str">
        <f t="shared" si="23"/>
        <v>2. وثيقة مرجعية</v>
      </c>
      <c r="L127" s="205" t="s">
        <v>752</v>
      </c>
    </row>
    <row r="128" spans="1:12" s="3" customFormat="1" ht="25.5" x14ac:dyDescent="0.2">
      <c r="A128" s="7" t="s">
        <v>59</v>
      </c>
      <c r="B128" s="6">
        <f t="shared" si="12"/>
        <v>22</v>
      </c>
      <c r="C128" s="8" t="str">
        <f t="shared" si="17"/>
        <v>إجراء ضبط وثائق موظف مؤقت (ملف الموظف)</v>
      </c>
      <c r="D128" s="19">
        <f t="shared" si="18"/>
        <v>104</v>
      </c>
      <c r="E128" s="9">
        <f t="shared" si="19"/>
        <v>44881</v>
      </c>
      <c r="F128" s="204" t="s">
        <v>527</v>
      </c>
      <c r="G128" s="11" t="s">
        <v>63</v>
      </c>
      <c r="H128" s="10" t="str">
        <f t="shared" si="20"/>
        <v>قائمة محتويات ملف الموظف المؤقت</v>
      </c>
      <c r="I128" s="19">
        <f t="shared" si="21"/>
        <v>102</v>
      </c>
      <c r="J128" s="23">
        <f t="shared" si="22"/>
        <v>44586</v>
      </c>
      <c r="K128" s="10" t="str">
        <f t="shared" si="23"/>
        <v>1. وثيقة داخلية</v>
      </c>
      <c r="L128" s="206" t="s">
        <v>569</v>
      </c>
    </row>
    <row r="129" spans="1:12" s="3" customFormat="1" ht="25.5" x14ac:dyDescent="0.2">
      <c r="A129" s="7" t="s">
        <v>59</v>
      </c>
      <c r="B129" s="6">
        <f t="shared" si="12"/>
        <v>22</v>
      </c>
      <c r="C129" s="8" t="str">
        <f t="shared" si="17"/>
        <v>إجراء ضبط وثائق موظف مؤقت (ملف الموظف)</v>
      </c>
      <c r="D129" s="19">
        <f t="shared" si="18"/>
        <v>104</v>
      </c>
      <c r="E129" s="9">
        <f t="shared" si="19"/>
        <v>44881</v>
      </c>
      <c r="F129" s="204" t="s">
        <v>527</v>
      </c>
      <c r="G129" s="11" t="s">
        <v>61</v>
      </c>
      <c r="H129" s="10" t="str">
        <f t="shared" si="20"/>
        <v>تعليمات ارشفة وحماية ملفات الموظفين</v>
      </c>
      <c r="I129" s="19">
        <f t="shared" si="21"/>
        <v>101</v>
      </c>
      <c r="J129" s="23">
        <f t="shared" si="22"/>
        <v>43089</v>
      </c>
      <c r="K129" s="10" t="str">
        <f t="shared" si="23"/>
        <v>1. وثيقة داخلية</v>
      </c>
      <c r="L129" s="206" t="s">
        <v>659</v>
      </c>
    </row>
    <row r="130" spans="1:12" s="3" customFormat="1" ht="25.5" x14ac:dyDescent="0.2">
      <c r="A130" s="7" t="s">
        <v>59</v>
      </c>
      <c r="B130" s="6">
        <f t="shared" si="12"/>
        <v>22</v>
      </c>
      <c r="C130" s="8" t="str">
        <f t="shared" si="17"/>
        <v>إجراء ضبط وثائق موظف مؤقت (ملف الموظف)</v>
      </c>
      <c r="D130" s="19">
        <f t="shared" si="18"/>
        <v>104</v>
      </c>
      <c r="E130" s="9">
        <f t="shared" si="19"/>
        <v>44881</v>
      </c>
      <c r="F130" s="204" t="s">
        <v>527</v>
      </c>
      <c r="G130" s="11" t="s">
        <v>58</v>
      </c>
      <c r="H130" s="10" t="str">
        <f t="shared" si="20"/>
        <v>قانون العمل</v>
      </c>
      <c r="I130" s="19">
        <f t="shared" si="21"/>
        <v>1</v>
      </c>
      <c r="J130" s="23">
        <f t="shared" si="22"/>
        <v>36614</v>
      </c>
      <c r="K130" s="10" t="str">
        <f t="shared" si="23"/>
        <v>2. وثيقة مرجعية</v>
      </c>
      <c r="L130" s="205" t="s">
        <v>752</v>
      </c>
    </row>
    <row r="131" spans="1:12" s="3" customFormat="1" ht="25.5" x14ac:dyDescent="0.2">
      <c r="A131" s="7" t="s">
        <v>59</v>
      </c>
      <c r="B131" s="6">
        <f t="shared" si="12"/>
        <v>22</v>
      </c>
      <c r="C131" s="8" t="str">
        <f t="shared" si="17"/>
        <v>إجراء ضبط وثائق موظف مؤقت (ملف الموظف)</v>
      </c>
      <c r="D131" s="19">
        <f t="shared" si="18"/>
        <v>104</v>
      </c>
      <c r="E131" s="9">
        <f t="shared" si="19"/>
        <v>44881</v>
      </c>
      <c r="F131" s="204" t="s">
        <v>527</v>
      </c>
      <c r="G131" s="11" t="s">
        <v>756</v>
      </c>
      <c r="H131" s="10" t="str">
        <f t="shared" si="20"/>
        <v xml:space="preserve">إجراء تعيين موظف مؤقت </v>
      </c>
      <c r="I131" s="19">
        <f t="shared" si="21"/>
        <v>101</v>
      </c>
      <c r="J131" s="23">
        <f t="shared" si="22"/>
        <v>45277</v>
      </c>
      <c r="K131" s="10" t="str">
        <f t="shared" si="23"/>
        <v>1. وثيقة داخلية</v>
      </c>
      <c r="L131" s="206" t="s">
        <v>759</v>
      </c>
    </row>
    <row r="132" spans="1:12" s="3" customFormat="1" ht="25.5" x14ac:dyDescent="0.2">
      <c r="A132" s="7" t="s">
        <v>756</v>
      </c>
      <c r="B132" s="6">
        <f t="shared" si="12"/>
        <v>23</v>
      </c>
      <c r="C132" s="8" t="str">
        <f t="shared" si="17"/>
        <v xml:space="preserve">إجراء تعيين موظف مؤقت </v>
      </c>
      <c r="D132" s="19">
        <f t="shared" si="18"/>
        <v>101</v>
      </c>
      <c r="E132" s="9">
        <f t="shared" si="19"/>
        <v>45277</v>
      </c>
      <c r="F132" s="204" t="s">
        <v>759</v>
      </c>
      <c r="G132" s="11" t="s">
        <v>58</v>
      </c>
      <c r="H132" s="10" t="str">
        <f t="shared" si="20"/>
        <v>قانون العمل</v>
      </c>
      <c r="I132" s="19">
        <f t="shared" si="21"/>
        <v>1</v>
      </c>
      <c r="J132" s="23">
        <f t="shared" si="22"/>
        <v>36614</v>
      </c>
      <c r="K132" s="10" t="str">
        <f t="shared" si="23"/>
        <v>2. وثيقة مرجعية</v>
      </c>
      <c r="L132" s="205" t="s">
        <v>752</v>
      </c>
    </row>
    <row r="133" spans="1:12" s="3" customFormat="1" ht="25.5" x14ac:dyDescent="0.2">
      <c r="A133" s="7" t="s">
        <v>756</v>
      </c>
      <c r="B133" s="6">
        <f t="shared" si="12"/>
        <v>23</v>
      </c>
      <c r="C133" s="8" t="str">
        <f t="shared" si="17"/>
        <v xml:space="preserve">إجراء تعيين موظف مؤقت </v>
      </c>
      <c r="D133" s="19">
        <f t="shared" si="18"/>
        <v>101</v>
      </c>
      <c r="E133" s="9">
        <f t="shared" si="19"/>
        <v>45277</v>
      </c>
      <c r="F133" s="204" t="s">
        <v>759</v>
      </c>
      <c r="G133" s="11" t="s">
        <v>59</v>
      </c>
      <c r="H133" s="10" t="str">
        <f t="shared" si="20"/>
        <v>إجراء ضبط وثائق موظف مؤقت (ملف الموظف)</v>
      </c>
      <c r="I133" s="19">
        <f t="shared" si="21"/>
        <v>104</v>
      </c>
      <c r="J133" s="23">
        <f t="shared" si="22"/>
        <v>44881</v>
      </c>
      <c r="K133" s="10" t="str">
        <f t="shared" si="23"/>
        <v>1. وثيقة داخلية</v>
      </c>
      <c r="L133" s="204" t="s">
        <v>527</v>
      </c>
    </row>
  </sheetData>
  <sheetProtection formatCells="0" formatColumns="0" formatRows="0" insertColumns="0" insertRows="0" insertHyperlinks="0" deleteColumns="0" deleteRows="0" sort="0" autoFilter="0" pivotTables="0"/>
  <mergeCells count="1">
    <mergeCell ref="H1:K2"/>
  </mergeCells>
  <hyperlinks>
    <hyperlink ref="F7" r:id="rId1"/>
    <hyperlink ref="F8" r:id="rId2"/>
    <hyperlink ref="F9" r:id="rId3"/>
    <hyperlink ref="F10" r:id="rId4"/>
    <hyperlink ref="F11" r:id="rId5"/>
    <hyperlink ref="F12" r:id="rId6"/>
    <hyperlink ref="F13" r:id="rId7"/>
    <hyperlink ref="F14" r:id="rId8"/>
    <hyperlink ref="F16" r:id="rId9"/>
    <hyperlink ref="F17" r:id="rId10"/>
    <hyperlink ref="F18" r:id="rId11"/>
    <hyperlink ref="F19" r:id="rId12"/>
    <hyperlink ref="F20" r:id="rId13"/>
    <hyperlink ref="F21" r:id="rId14"/>
    <hyperlink ref="F22" r:id="rId15"/>
    <hyperlink ref="F23" r:id="rId16"/>
    <hyperlink ref="F24" r:id="rId17"/>
    <hyperlink ref="F25" r:id="rId18"/>
    <hyperlink ref="F26" r:id="rId19"/>
    <hyperlink ref="F27" r:id="rId20"/>
    <hyperlink ref="F28" r:id="rId21"/>
    <hyperlink ref="F29" r:id="rId22"/>
    <hyperlink ref="F30" r:id="rId23"/>
    <hyperlink ref="F31" r:id="rId24"/>
    <hyperlink ref="F32" r:id="rId25"/>
    <hyperlink ref="F33" r:id="rId26"/>
    <hyperlink ref="F34" r:id="rId27"/>
    <hyperlink ref="F35" r:id="rId28"/>
    <hyperlink ref="F36" r:id="rId29"/>
    <hyperlink ref="F41" r:id="rId30"/>
    <hyperlink ref="F45" r:id="rId31"/>
    <hyperlink ref="F46" r:id="rId32"/>
    <hyperlink ref="F47" r:id="rId33"/>
    <hyperlink ref="F48" r:id="rId34"/>
    <hyperlink ref="F49" r:id="rId35"/>
    <hyperlink ref="F50" r:id="rId36"/>
    <hyperlink ref="F51" r:id="rId37"/>
    <hyperlink ref="F52" r:id="rId38"/>
    <hyperlink ref="F53" r:id="rId39"/>
    <hyperlink ref="F54" r:id="rId40"/>
    <hyperlink ref="F55" r:id="rId41"/>
    <hyperlink ref="F56" r:id="rId42"/>
    <hyperlink ref="F57" r:id="rId43"/>
    <hyperlink ref="F58" r:id="rId44"/>
    <hyperlink ref="F59" r:id="rId45"/>
    <hyperlink ref="F60" r:id="rId46"/>
    <hyperlink ref="F61" r:id="rId47"/>
    <hyperlink ref="F62" r:id="rId48"/>
    <hyperlink ref="F63" r:id="rId49"/>
    <hyperlink ref="F64" r:id="rId50"/>
    <hyperlink ref="F65" r:id="rId51"/>
    <hyperlink ref="F66" r:id="rId52"/>
    <hyperlink ref="F67" r:id="rId53"/>
    <hyperlink ref="F68" r:id="rId54"/>
    <hyperlink ref="F69" r:id="rId55"/>
    <hyperlink ref="F70" r:id="rId56"/>
    <hyperlink ref="F71" r:id="rId57"/>
    <hyperlink ref="F72" r:id="rId58"/>
    <hyperlink ref="F73" r:id="rId59"/>
    <hyperlink ref="F74" r:id="rId60"/>
    <hyperlink ref="F75" r:id="rId61"/>
    <hyperlink ref="F76" r:id="rId62"/>
    <hyperlink ref="F77" r:id="rId63"/>
    <hyperlink ref="F83" r:id="rId64"/>
    <hyperlink ref="F84" r:id="rId65"/>
    <hyperlink ref="F85" r:id="rId66"/>
    <hyperlink ref="F86" r:id="rId67"/>
    <hyperlink ref="F87" r:id="rId68"/>
    <hyperlink ref="F88" r:id="rId69"/>
    <hyperlink ref="F89" r:id="rId70"/>
    <hyperlink ref="F90" r:id="rId71"/>
    <hyperlink ref="F91" r:id="rId72"/>
    <hyperlink ref="F92" r:id="rId73"/>
    <hyperlink ref="F93" r:id="rId74"/>
    <hyperlink ref="F94" r:id="rId75"/>
    <hyperlink ref="F95" r:id="rId76"/>
    <hyperlink ref="F96" r:id="rId77"/>
    <hyperlink ref="F97" r:id="rId78"/>
    <hyperlink ref="F79" r:id="rId79"/>
    <hyperlink ref="F99" r:id="rId80"/>
    <hyperlink ref="F100" r:id="rId81"/>
    <hyperlink ref="F101" r:id="rId82"/>
    <hyperlink ref="F102" r:id="rId83"/>
    <hyperlink ref="F103" r:id="rId84"/>
    <hyperlink ref="F104" r:id="rId85"/>
    <hyperlink ref="F105" r:id="rId86"/>
    <hyperlink ref="F106" r:id="rId87"/>
    <hyperlink ref="F107" r:id="rId88"/>
    <hyperlink ref="F108" r:id="rId89"/>
    <hyperlink ref="F109" r:id="rId90"/>
    <hyperlink ref="F110" r:id="rId91"/>
    <hyperlink ref="F111" r:id="rId92"/>
    <hyperlink ref="F112" r:id="rId93"/>
    <hyperlink ref="F113" r:id="rId94"/>
    <hyperlink ref="F114" r:id="rId95"/>
    <hyperlink ref="F115" r:id="rId96"/>
    <hyperlink ref="F116" r:id="rId97"/>
    <hyperlink ref="F117" r:id="rId98"/>
    <hyperlink ref="F118" r:id="rId99"/>
    <hyperlink ref="F120" r:id="rId100"/>
    <hyperlink ref="F121" r:id="rId101"/>
    <hyperlink ref="F122" r:id="rId102"/>
    <hyperlink ref="F123" r:id="rId103"/>
    <hyperlink ref="F124" r:id="rId104"/>
    <hyperlink ref="F125" r:id="rId105"/>
    <hyperlink ref="F126" r:id="rId106"/>
    <hyperlink ref="F127" r:id="rId107"/>
    <hyperlink ref="F128" r:id="rId108"/>
    <hyperlink ref="F129" r:id="rId109"/>
    <hyperlink ref="F130" r:id="rId110"/>
    <hyperlink ref="F131" r:id="rId111"/>
    <hyperlink ref="F132" r:id="rId112"/>
    <hyperlink ref="F133" r:id="rId113"/>
    <hyperlink ref="L7" r:id="rId114"/>
    <hyperlink ref="L8" r:id="rId115"/>
    <hyperlink ref="L9" r:id="rId116"/>
    <hyperlink ref="L10" r:id="rId117"/>
    <hyperlink ref="L133" r:id="rId118"/>
    <hyperlink ref="L131" r:id="rId119"/>
    <hyperlink ref="L129" r:id="rId120"/>
    <hyperlink ref="L128" r:id="rId121"/>
    <hyperlink ref="L126" r:id="rId122"/>
    <hyperlink ref="L125" r:id="rId123"/>
    <hyperlink ref="L124" r:id="rId124"/>
    <hyperlink ref="L123" r:id="rId125"/>
    <hyperlink ref="L122" r:id="rId126"/>
    <hyperlink ref="L121" r:id="rId127"/>
    <hyperlink ref="L120" r:id="rId128"/>
    <hyperlink ref="L118" r:id="rId129"/>
    <hyperlink ref="L116" r:id="rId130"/>
    <hyperlink ref="L114" r:id="rId131"/>
    <hyperlink ref="L113" r:id="rId132"/>
    <hyperlink ref="L112" r:id="rId133"/>
    <hyperlink ref="L110" r:id="rId134"/>
    <hyperlink ref="L109" r:id="rId135"/>
    <hyperlink ref="L108" r:id="rId136"/>
    <hyperlink ref="L107" r:id="rId137"/>
    <hyperlink ref="L106" r:id="rId138"/>
    <hyperlink ref="L105" r:id="rId139"/>
    <hyperlink ref="L104" r:id="rId140"/>
    <hyperlink ref="L103" r:id="rId141"/>
    <hyperlink ref="L102" r:id="rId142"/>
    <hyperlink ref="L101" r:id="rId143"/>
    <hyperlink ref="L100" r:id="rId144"/>
    <hyperlink ref="L99" r:id="rId145"/>
    <hyperlink ref="L79" r:id="rId146"/>
    <hyperlink ref="L97" r:id="rId147"/>
    <hyperlink ref="L96" r:id="rId148"/>
    <hyperlink ref="L95" r:id="rId149"/>
    <hyperlink ref="L94" r:id="rId150"/>
    <hyperlink ref="L93" r:id="rId151"/>
    <hyperlink ref="L91" r:id="rId152"/>
    <hyperlink ref="L90" r:id="rId153"/>
    <hyperlink ref="L89" r:id="rId154"/>
    <hyperlink ref="L87" r:id="rId155"/>
    <hyperlink ref="L86" r:id="rId156"/>
    <hyperlink ref="L84" r:id="rId157"/>
    <hyperlink ref="L83" r:id="rId158"/>
    <hyperlink ref="L77" r:id="rId159"/>
    <hyperlink ref="L76" r:id="rId160"/>
    <hyperlink ref="L75" r:id="rId161"/>
    <hyperlink ref="L74" r:id="rId162"/>
    <hyperlink ref="L73" r:id="rId163"/>
    <hyperlink ref="L72" r:id="rId164"/>
    <hyperlink ref="L71" r:id="rId165"/>
    <hyperlink ref="L70" r:id="rId166"/>
    <hyperlink ref="L69" r:id="rId167"/>
    <hyperlink ref="L68" r:id="rId168"/>
    <hyperlink ref="L67" r:id="rId169"/>
    <hyperlink ref="L66" r:id="rId170"/>
    <hyperlink ref="L65" r:id="rId171"/>
    <hyperlink ref="L64" r:id="rId172"/>
    <hyperlink ref="L63" r:id="rId173"/>
    <hyperlink ref="L62" r:id="rId174"/>
    <hyperlink ref="L61" r:id="rId175"/>
    <hyperlink ref="L60" r:id="rId176"/>
    <hyperlink ref="L59" r:id="rId177"/>
    <hyperlink ref="L58" r:id="rId178"/>
    <hyperlink ref="L57" r:id="rId179"/>
    <hyperlink ref="L56" r:id="rId180"/>
    <hyperlink ref="L55" r:id="rId181"/>
    <hyperlink ref="L54" r:id="rId182"/>
    <hyperlink ref="L53" r:id="rId183"/>
    <hyperlink ref="L52" r:id="rId184"/>
    <hyperlink ref="L51" r:id="rId185"/>
    <hyperlink ref="L50" r:id="rId186"/>
    <hyperlink ref="L47" r:id="rId187"/>
    <hyperlink ref="L46" r:id="rId188"/>
    <hyperlink ref="L45" r:id="rId189"/>
    <hyperlink ref="L41" r:id="rId190"/>
    <hyperlink ref="L36" r:id="rId191"/>
    <hyperlink ref="L35" r:id="rId192"/>
    <hyperlink ref="L34" r:id="rId193"/>
    <hyperlink ref="L33" r:id="rId194"/>
    <hyperlink ref="L32" r:id="rId195"/>
    <hyperlink ref="L31" r:id="rId196"/>
    <hyperlink ref="L30" r:id="rId197"/>
    <hyperlink ref="L29" r:id="rId198"/>
    <hyperlink ref="L26" r:id="rId199"/>
    <hyperlink ref="L25" r:id="rId200"/>
    <hyperlink ref="L24" r:id="rId201"/>
    <hyperlink ref="L23" r:id="rId202"/>
    <hyperlink ref="L22" r:id="rId203"/>
    <hyperlink ref="L21" r:id="rId204"/>
    <hyperlink ref="L18" r:id="rId205"/>
    <hyperlink ref="L17" r:id="rId206"/>
    <hyperlink ref="L16" r:id="rId207"/>
    <hyperlink ref="L14" r:id="rId208"/>
    <hyperlink ref="L13" r:id="rId209"/>
    <hyperlink ref="F37" r:id="rId210"/>
    <hyperlink ref="L37" r:id="rId211"/>
    <hyperlink ref="F38" r:id="rId212"/>
    <hyperlink ref="L38" r:id="rId213"/>
    <hyperlink ref="F39" r:id="rId214"/>
    <hyperlink ref="L39" r:id="rId215"/>
    <hyperlink ref="F40" r:id="rId216"/>
    <hyperlink ref="L40" r:id="rId217"/>
    <hyperlink ref="F119" r:id="rId218"/>
    <hyperlink ref="L119" r:id="rId219"/>
    <hyperlink ref="F98" r:id="rId220"/>
    <hyperlink ref="L98" r:id="rId221"/>
    <hyperlink ref="F80" r:id="rId222"/>
    <hyperlink ref="F81" r:id="rId223"/>
    <hyperlink ref="F82" r:id="rId224"/>
    <hyperlink ref="L80" r:id="rId225"/>
    <hyperlink ref="L81" r:id="rId226"/>
    <hyperlink ref="L82" r:id="rId227"/>
    <hyperlink ref="F78" r:id="rId228"/>
    <hyperlink ref="L78" r:id="rId229"/>
    <hyperlink ref="F15" r:id="rId230"/>
    <hyperlink ref="L15" r:id="rId231"/>
  </hyperlinks>
  <printOptions horizontalCentered="1"/>
  <pageMargins left="0.39370078740157483" right="0.39370078740157483" top="0.78740157480314965" bottom="0.78740157480314965" header="0.51181102362204722" footer="0.51181102362204722"/>
  <pageSetup paperSize="8" fitToHeight="0" orientation="landscape" r:id="rId232"/>
  <headerFooter alignWithMargins="0">
    <oddHeader xml:space="preserve">&amp;C&amp;"Simplified Arabic,Regular"&amp;12صفحة &amp;P من &amp;N </oddHeader>
    <oddFooter>&amp;L&amp;"Times New Roman,Regular"&amp;8&amp;Z&amp;F&gt;&amp;A (Printed: &amp;D &amp;T)&amp;R&amp;"Simplified Arabic,Regular"آيزو 9001</oddFooter>
  </headerFooter>
  <drawing r:id="rId23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rightToLeft="1" zoomScaleNormal="100" workbookViewId="0">
      <selection sqref="A1:E1"/>
    </sheetView>
  </sheetViews>
  <sheetFormatPr defaultRowHeight="21" x14ac:dyDescent="0.2"/>
  <cols>
    <col min="1" max="1" width="12.85546875" style="167" customWidth="1"/>
    <col min="2" max="2" width="16.7109375" style="167" customWidth="1"/>
    <col min="3" max="3" width="31.140625" style="167" customWidth="1"/>
    <col min="4" max="4" width="19.85546875" style="167" customWidth="1"/>
    <col min="5" max="5" width="31.28515625" style="167" customWidth="1"/>
    <col min="6" max="6" width="22" style="167" customWidth="1"/>
    <col min="7" max="7" width="23.7109375" style="167" customWidth="1"/>
    <col min="8" max="8" width="12" style="167" customWidth="1"/>
    <col min="9" max="9" width="15.140625" style="167" customWidth="1"/>
    <col min="10" max="10" width="16.5703125" style="167" customWidth="1"/>
    <col min="11" max="11" width="9.140625" style="167"/>
    <col min="12" max="12" width="11.42578125" style="167" customWidth="1"/>
    <col min="13" max="16384" width="9.140625" style="167"/>
  </cols>
  <sheetData>
    <row r="1" spans="1:12" s="1" customFormat="1" ht="25.5" customHeight="1" x14ac:dyDescent="0.2">
      <c r="A1" s="21" t="s">
        <v>1</v>
      </c>
      <c r="B1" s="21"/>
      <c r="C1" s="21"/>
      <c r="G1" s="278" t="s">
        <v>678</v>
      </c>
      <c r="H1" s="278"/>
      <c r="I1" s="278"/>
      <c r="J1" s="278"/>
      <c r="K1" s="278"/>
      <c r="L1" s="278"/>
    </row>
    <row r="2" spans="1:12" s="1" customFormat="1" ht="25.5" customHeight="1" x14ac:dyDescent="0.2">
      <c r="A2" s="13" t="s">
        <v>2</v>
      </c>
      <c r="B2" s="20" t="s">
        <v>184</v>
      </c>
      <c r="C2" s="13"/>
      <c r="G2" s="22"/>
      <c r="H2" s="166"/>
      <c r="I2" s="166"/>
      <c r="J2" s="166"/>
      <c r="K2" s="166"/>
      <c r="L2" s="166"/>
    </row>
    <row r="3" spans="1:12" s="1" customFormat="1" ht="24.75" customHeight="1" x14ac:dyDescent="0.2">
      <c r="A3" s="13" t="s">
        <v>3</v>
      </c>
      <c r="B3" s="13" t="s">
        <v>183</v>
      </c>
      <c r="C3" s="13"/>
      <c r="G3" s="22"/>
      <c r="H3" s="166"/>
      <c r="I3" s="166"/>
      <c r="J3" s="22"/>
    </row>
    <row r="4" spans="1:12" s="1" customFormat="1" ht="25.5" customHeight="1" x14ac:dyDescent="0.2">
      <c r="A4" s="13" t="s">
        <v>4</v>
      </c>
      <c r="B4" s="17">
        <v>105</v>
      </c>
      <c r="C4" s="21" t="s">
        <v>0</v>
      </c>
      <c r="D4" s="165">
        <v>44648</v>
      </c>
      <c r="F4" s="2"/>
      <c r="G4" s="22"/>
      <c r="H4" s="22"/>
    </row>
    <row r="5" spans="1:12" s="1" customFormat="1" ht="13.5" customHeight="1" x14ac:dyDescent="0.2">
      <c r="A5" s="18"/>
      <c r="B5" s="18"/>
      <c r="C5" s="18"/>
      <c r="D5" s="2"/>
      <c r="E5" s="2"/>
      <c r="F5" s="2"/>
      <c r="G5" s="2"/>
      <c r="H5" s="2"/>
    </row>
    <row r="6" spans="1:12" s="30" customFormat="1" ht="21" customHeight="1" x14ac:dyDescent="0.2">
      <c r="A6" s="31"/>
      <c r="B6" s="279" t="s">
        <v>679</v>
      </c>
      <c r="C6" s="279"/>
      <c r="D6" s="279"/>
      <c r="E6" s="279"/>
      <c r="F6" s="279"/>
      <c r="G6" s="279"/>
      <c r="H6" s="279"/>
      <c r="I6" s="279"/>
      <c r="J6" s="279"/>
    </row>
    <row r="7" spans="1:12" ht="24.75" customHeight="1" x14ac:dyDescent="0.2"/>
    <row r="8" spans="1:12" s="170" customFormat="1" ht="24.75" customHeight="1" x14ac:dyDescent="0.2">
      <c r="A8" s="168" t="s">
        <v>680</v>
      </c>
      <c r="B8" s="168"/>
      <c r="C8" s="168"/>
      <c r="D8" s="169"/>
    </row>
    <row r="9" spans="1:12" s="174" customFormat="1" ht="69.75" x14ac:dyDescent="0.2">
      <c r="A9" s="171" t="s">
        <v>30</v>
      </c>
      <c r="B9" s="172" t="s">
        <v>681</v>
      </c>
      <c r="C9" s="172" t="s">
        <v>682</v>
      </c>
      <c r="D9" s="171" t="s">
        <v>683</v>
      </c>
      <c r="E9" s="172" t="s">
        <v>684</v>
      </c>
      <c r="F9" s="171" t="s">
        <v>685</v>
      </c>
      <c r="G9" s="171" t="s">
        <v>686</v>
      </c>
      <c r="H9" s="171" t="s">
        <v>687</v>
      </c>
      <c r="I9" s="171" t="s">
        <v>688</v>
      </c>
      <c r="J9" s="171" t="s">
        <v>689</v>
      </c>
      <c r="K9" s="173" t="s">
        <v>690</v>
      </c>
      <c r="L9" s="173" t="s">
        <v>691</v>
      </c>
    </row>
    <row r="10" spans="1:12" ht="23.25" x14ac:dyDescent="0.2">
      <c r="A10" s="175"/>
      <c r="B10" s="175"/>
      <c r="C10" s="175"/>
      <c r="D10" s="175"/>
      <c r="E10" s="176"/>
      <c r="F10" s="175"/>
      <c r="G10" s="176"/>
      <c r="H10" s="176"/>
      <c r="I10" s="176"/>
      <c r="J10" s="175"/>
      <c r="K10" s="177"/>
      <c r="L10" s="177"/>
    </row>
    <row r="11" spans="1:12" ht="23.25" x14ac:dyDescent="0.2">
      <c r="A11" s="175"/>
      <c r="B11" s="175"/>
      <c r="C11" s="175"/>
      <c r="D11" s="175"/>
      <c r="E11" s="176"/>
      <c r="F11" s="175"/>
      <c r="G11" s="176"/>
      <c r="H11" s="176"/>
      <c r="I11" s="176"/>
      <c r="J11" s="175"/>
      <c r="K11" s="177"/>
      <c r="L11" s="177"/>
    </row>
    <row r="12" spans="1:12" ht="23.25" x14ac:dyDescent="0.2">
      <c r="A12" s="175"/>
      <c r="B12" s="175"/>
      <c r="C12" s="175"/>
      <c r="D12" s="175"/>
      <c r="E12" s="176"/>
      <c r="F12" s="175"/>
      <c r="G12" s="176"/>
      <c r="H12" s="176"/>
      <c r="I12" s="176"/>
      <c r="J12" s="175"/>
      <c r="K12" s="177"/>
      <c r="L12" s="177"/>
    </row>
    <row r="13" spans="1:12" ht="23.25" x14ac:dyDescent="0.2">
      <c r="A13" s="175"/>
      <c r="B13" s="175"/>
      <c r="C13" s="175"/>
      <c r="D13" s="175"/>
      <c r="E13" s="176"/>
      <c r="F13" s="175"/>
      <c r="G13" s="176"/>
      <c r="H13" s="176"/>
      <c r="I13" s="176"/>
      <c r="J13" s="175"/>
      <c r="K13" s="177"/>
      <c r="L13" s="177"/>
    </row>
    <row r="14" spans="1:12" ht="23.25" x14ac:dyDescent="0.2">
      <c r="A14" s="175"/>
      <c r="B14" s="175"/>
      <c r="C14" s="175"/>
      <c r="D14" s="175"/>
      <c r="E14" s="176"/>
      <c r="F14" s="175"/>
      <c r="G14" s="176"/>
      <c r="H14" s="176"/>
      <c r="I14" s="176"/>
      <c r="J14" s="175"/>
      <c r="K14" s="177"/>
      <c r="L14" s="177"/>
    </row>
    <row r="15" spans="1:12" ht="23.25" x14ac:dyDescent="0.2">
      <c r="A15" s="175"/>
      <c r="B15" s="175"/>
      <c r="C15" s="175"/>
      <c r="D15" s="175"/>
      <c r="E15" s="176"/>
      <c r="F15" s="175"/>
      <c r="G15" s="176"/>
      <c r="H15" s="176"/>
      <c r="I15" s="176"/>
      <c r="J15" s="175"/>
      <c r="K15" s="177"/>
      <c r="L15" s="177"/>
    </row>
    <row r="16" spans="1:12" ht="23.25" x14ac:dyDescent="0.2">
      <c r="A16" s="175"/>
      <c r="B16" s="175"/>
      <c r="C16" s="175"/>
      <c r="D16" s="175"/>
      <c r="E16" s="176"/>
      <c r="F16" s="175"/>
      <c r="G16" s="176"/>
      <c r="H16" s="176"/>
      <c r="I16" s="176"/>
      <c r="J16" s="175"/>
      <c r="K16" s="177"/>
      <c r="L16" s="177"/>
    </row>
    <row r="17" spans="1:12" ht="23.25" x14ac:dyDescent="0.2">
      <c r="A17" s="175"/>
      <c r="B17" s="175"/>
      <c r="C17" s="175"/>
      <c r="D17" s="175"/>
      <c r="E17" s="176"/>
      <c r="F17" s="175"/>
      <c r="G17" s="176"/>
      <c r="H17" s="176"/>
      <c r="I17" s="176"/>
      <c r="J17" s="175"/>
      <c r="K17" s="177"/>
      <c r="L17" s="177"/>
    </row>
    <row r="18" spans="1:12" ht="23.25" x14ac:dyDescent="0.2">
      <c r="A18" s="175"/>
      <c r="B18" s="175"/>
      <c r="C18" s="175"/>
      <c r="D18" s="175"/>
      <c r="E18" s="176"/>
      <c r="F18" s="175"/>
      <c r="G18" s="176"/>
      <c r="H18" s="176"/>
      <c r="I18" s="176"/>
      <c r="J18" s="175"/>
      <c r="K18" s="177"/>
      <c r="L18" s="177"/>
    </row>
    <row r="19" spans="1:12" ht="23.25" x14ac:dyDescent="0.2">
      <c r="A19" s="175"/>
      <c r="B19" s="175"/>
      <c r="C19" s="175"/>
      <c r="D19" s="175"/>
      <c r="E19" s="176"/>
      <c r="F19" s="175"/>
      <c r="G19" s="176"/>
      <c r="H19" s="176"/>
      <c r="I19" s="176"/>
      <c r="J19" s="175"/>
      <c r="K19" s="177"/>
      <c r="L19" s="177"/>
    </row>
    <row r="20" spans="1:12" ht="23.25" x14ac:dyDescent="0.2">
      <c r="A20" s="175"/>
      <c r="B20" s="175"/>
      <c r="C20" s="175"/>
      <c r="D20" s="175"/>
      <c r="E20" s="176"/>
      <c r="F20" s="175"/>
      <c r="G20" s="176"/>
      <c r="H20" s="176"/>
      <c r="I20" s="176"/>
      <c r="J20" s="175"/>
      <c r="K20" s="177"/>
      <c r="L20" s="177"/>
    </row>
    <row r="21" spans="1:12" ht="23.25" x14ac:dyDescent="0.2">
      <c r="A21" s="175"/>
      <c r="B21" s="175"/>
      <c r="C21" s="175"/>
      <c r="D21" s="175"/>
      <c r="E21" s="176"/>
      <c r="F21" s="175"/>
      <c r="G21" s="176"/>
      <c r="H21" s="176"/>
      <c r="I21" s="176"/>
      <c r="J21" s="175"/>
      <c r="K21" s="177"/>
      <c r="L21" s="177"/>
    </row>
    <row r="22" spans="1:12" ht="23.25" x14ac:dyDescent="0.2">
      <c r="A22" s="175"/>
      <c r="B22" s="175"/>
      <c r="C22" s="175"/>
      <c r="D22" s="175"/>
      <c r="E22" s="176"/>
      <c r="F22" s="175"/>
      <c r="G22" s="176"/>
      <c r="H22" s="176"/>
      <c r="I22" s="176"/>
      <c r="J22" s="175"/>
      <c r="K22" s="177"/>
      <c r="L22" s="177"/>
    </row>
    <row r="23" spans="1:12" s="179" customFormat="1" ht="24.75" x14ac:dyDescent="0.2">
      <c r="A23" s="178" t="s">
        <v>219</v>
      </c>
      <c r="B23" s="178"/>
      <c r="C23" s="178"/>
    </row>
    <row r="24" spans="1:12" s="182" customFormat="1" ht="50.1" customHeight="1" x14ac:dyDescent="0.2">
      <c r="A24" s="180" t="s">
        <v>692</v>
      </c>
      <c r="B24" s="180"/>
      <c r="C24" s="180"/>
      <c r="D24" s="181"/>
    </row>
    <row r="25" spans="1:12" s="182" customFormat="1" ht="50.1" customHeight="1" x14ac:dyDescent="0.2">
      <c r="A25" s="183" t="s">
        <v>221</v>
      </c>
      <c r="B25" s="183"/>
      <c r="C25" s="183"/>
      <c r="D25" s="183"/>
    </row>
    <row r="26" spans="1:12" s="182" customFormat="1" ht="50.1" customHeight="1" x14ac:dyDescent="0.2">
      <c r="A26" s="180" t="s">
        <v>224</v>
      </c>
      <c r="B26" s="180"/>
      <c r="C26" s="180"/>
      <c r="D26" s="181"/>
    </row>
    <row r="27" spans="1:12" ht="49.5" customHeight="1" x14ac:dyDescent="0.2"/>
  </sheetData>
  <mergeCells count="2">
    <mergeCell ref="G1:L1"/>
    <mergeCell ref="B6:J6"/>
  </mergeCells>
  <printOptions horizontalCentered="1"/>
  <pageMargins left="0.19685039370078741" right="0.19685039370078741" top="0.98425196850393704" bottom="0.98425196850393704" header="0.51181102362204722" footer="0.51181102362204722"/>
  <pageSetup paperSize="8" scale="94" fitToHeight="0" orientation="landscape" r:id="rId1"/>
  <headerFooter alignWithMargins="0">
    <oddHeader>&amp;Cصفحة &amp;P من &amp;N</oddHeader>
    <oddFooter>&amp;L&amp;"Times New Roman,Regular"&amp;8&amp;Z&amp;F&gt;&amp;A&amp;R&amp;"Simplified Arabic,Regular"&amp;12آيزو 9001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28</vt:i4>
      </vt:variant>
    </vt:vector>
  </HeadingPairs>
  <TitlesOfParts>
    <vt:vector size="46" baseType="lpstr">
      <vt:lpstr>TOC</vt:lpstr>
      <vt:lpstr>A-ISO-Links</vt:lpstr>
      <vt:lpstr>QF-04-01-AnnuaAuditPlan</vt:lpstr>
      <vt:lpstr>QF-04-02-AuditProg</vt:lpstr>
      <vt:lpstr>QF-05-01-ModReq</vt:lpstr>
      <vt:lpstr>QF-05-08-ProcRecord</vt:lpstr>
      <vt:lpstr>QF-05-09-DocsRecord</vt:lpstr>
      <vt:lpstr>QF-05-10-Proc+DocsRecord</vt:lpstr>
      <vt:lpstr>QF-08-01-QualGoalForm</vt:lpstr>
      <vt:lpstr>QF-13-02-AdminProgress</vt:lpstr>
      <vt:lpstr>QF-16-01-PrepFile</vt:lpstr>
      <vt:lpstr>QF-16-22-tasks</vt:lpstr>
      <vt:lpstr>QF-16-23-ChangeVocabulary</vt:lpstr>
      <vt:lpstr>QF-16-24-SurveySchedule</vt:lpstr>
      <vt:lpstr>QF-21-01-TechCommsList.xlsx</vt:lpstr>
      <vt:lpstr>QF-34-01-PermEmplFileForm</vt:lpstr>
      <vt:lpstr>QF-35-01-TempEmplFileForm</vt:lpstr>
      <vt:lpstr>QdepVlookup</vt:lpstr>
      <vt:lpstr>changepurpose</vt:lpstr>
      <vt:lpstr>changetype</vt:lpstr>
      <vt:lpstr>ChangeVocabulary</vt:lpstr>
      <vt:lpstr>decision</vt:lpstr>
      <vt:lpstr>doccodecolumn</vt:lpstr>
      <vt:lpstr>docslist</vt:lpstr>
      <vt:lpstr>doctype</vt:lpstr>
      <vt:lpstr>'QF-16-23-ChangeVocabulary'!Print_Area</vt:lpstr>
      <vt:lpstr>'A-ISO-Links'!Print_Titles</vt:lpstr>
      <vt:lpstr>'QF-04-01-AnnuaAuditPlan'!Print_Titles</vt:lpstr>
      <vt:lpstr>'QF-04-02-AuditProg'!Print_Titles</vt:lpstr>
      <vt:lpstr>'QF-05-01-ModReq'!Print_Titles</vt:lpstr>
      <vt:lpstr>'QF-05-08-ProcRecord'!Print_Titles</vt:lpstr>
      <vt:lpstr>'QF-05-09-DocsRecord'!Print_Titles</vt:lpstr>
      <vt:lpstr>'QF-05-10-Proc+DocsRecord'!Print_Titles</vt:lpstr>
      <vt:lpstr>'QF-08-01-QualGoalForm'!Print_Titles</vt:lpstr>
      <vt:lpstr>'QF-13-02-AdminProgress'!Print_Titles</vt:lpstr>
      <vt:lpstr>'QF-16-22-tasks'!Print_Titles</vt:lpstr>
      <vt:lpstr>'QF-16-23-ChangeVocabulary'!Print_Titles</vt:lpstr>
      <vt:lpstr>'QF-16-24-SurveySchedule'!Print_Titles</vt:lpstr>
      <vt:lpstr>'QF-21-01-TechCommsList.xlsx'!Print_Titles</vt:lpstr>
      <vt:lpstr>'QF-34-01-PermEmplFileForm'!Print_Titles</vt:lpstr>
      <vt:lpstr>'QF-35-01-TempEmplFileForm'!Print_Titles</vt:lpstr>
      <vt:lpstr>proccodecolumn</vt:lpstr>
      <vt:lpstr>procslist</vt:lpstr>
      <vt:lpstr>referencename</vt:lpstr>
      <vt:lpstr>vocchangetype</vt:lpstr>
      <vt:lpstr>نوع_طلب_التغيير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MARWAN BARAKAT</dc:creator>
  <cp:lastModifiedBy>mbarakat</cp:lastModifiedBy>
  <cp:lastPrinted>2024-11-04T12:39:02Z</cp:lastPrinted>
  <dcterms:created xsi:type="dcterms:W3CDTF">2011-01-12T12:24:42Z</dcterms:created>
  <dcterms:modified xsi:type="dcterms:W3CDTF">2024-12-03T12:36:47Z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