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00" yWindow="-15" windowWidth="12345" windowHeight="9675" tabRatio="884"/>
  </bookViews>
  <sheets>
    <sheet name="tab1" sheetId="21" r:id="rId1"/>
    <sheet name="tab2" sheetId="2" r:id="rId2"/>
    <sheet name="tab3" sheetId="3" r:id="rId3"/>
    <sheet name="tab4" sheetId="11" r:id="rId4"/>
    <sheet name="tab5-1" sheetId="5" r:id="rId5"/>
    <sheet name="tab5-2 " sheetId="12" r:id="rId6"/>
    <sheet name="tab6-1" sheetId="24" r:id="rId7"/>
    <sheet name="tab6-2  " sheetId="14" r:id="rId8"/>
    <sheet name="tab6-1 " sheetId="13" state="hidden" r:id="rId9"/>
    <sheet name="tab7" sheetId="15" r:id="rId10"/>
    <sheet name="Sheet1" sheetId="22" state="hidden" r:id="rId11"/>
    <sheet name="Sheet2" sheetId="23" state="hidden" r:id="rId12"/>
    <sheet name="Sheet3" sheetId="25" state="hidden" r:id="rId13"/>
    <sheet name="Sheet4" sheetId="26" state="hidden" r:id="rId14"/>
    <sheet name="Sheet5" sheetId="27" state="hidden" r:id="rId15"/>
    <sheet name="Sheet6" sheetId="28" state="hidden" r:id="rId16"/>
    <sheet name="Sheet7" sheetId="29" state="hidden" r:id="rId17"/>
    <sheet name="Sheet8" sheetId="30" state="hidden" r:id="rId18"/>
  </sheets>
  <definedNames>
    <definedName name="_xlnm.Print_Area" localSheetId="0">'tab1'!$A$1:$M$24</definedName>
    <definedName name="_xlnm.Print_Area" localSheetId="1">'tab2'!$A$1:$M$13</definedName>
    <definedName name="_xlnm.Print_Area" localSheetId="2">'tab3'!$A$1:$O$13</definedName>
    <definedName name="_xlnm.Print_Area" localSheetId="3">'tab4'!$A$1:$L$13</definedName>
    <definedName name="_xlnm.Print_Area" localSheetId="4">'tab5-1'!$A$1:$O$24</definedName>
    <definedName name="_xlnm.Print_Area" localSheetId="5">'tab5-2 '!$A$1:$P$26</definedName>
    <definedName name="_xlnm.Print_Area" localSheetId="6">'tab6-1'!$A$1:$O$24</definedName>
    <definedName name="_xlnm.Print_Area" localSheetId="8">'tab6-1 '!$A$1:$O$23</definedName>
    <definedName name="_xlnm.Print_Area" localSheetId="7">'tab6-2  '!$A$1:$P$26</definedName>
    <definedName name="_xlnm.Print_Area" localSheetId="9">'tab7'!$A$1:$P$24</definedName>
  </definedNames>
  <calcPr calcId="125725" fullPrecision="0"/>
</workbook>
</file>

<file path=xl/calcChain.xml><?xml version="1.0" encoding="utf-8"?>
<calcChain xmlns="http://schemas.openxmlformats.org/spreadsheetml/2006/main">
  <c r="D7" i="11"/>
  <c r="N8" i="12"/>
  <c r="C7" i="11"/>
  <c r="E7"/>
  <c r="F7"/>
  <c r="G7"/>
  <c r="H7"/>
  <c r="I7"/>
  <c r="J7"/>
  <c r="K7"/>
  <c r="I9"/>
  <c r="J9"/>
  <c r="K9" s="1"/>
  <c r="I10"/>
  <c r="J10"/>
  <c r="I11"/>
  <c r="J11"/>
  <c r="K11" s="1"/>
  <c r="J8"/>
  <c r="I8"/>
  <c r="K10"/>
  <c r="H9"/>
  <c r="H10"/>
  <c r="H11"/>
  <c r="H8"/>
  <c r="E9"/>
  <c r="E10"/>
  <c r="E11"/>
  <c r="E8"/>
  <c r="J7" i="3"/>
  <c r="D7"/>
  <c r="K8" i="11" l="1"/>
  <c r="N7" i="3"/>
  <c r="M7"/>
  <c r="L7"/>
  <c r="K7"/>
  <c r="I7"/>
  <c r="H7"/>
  <c r="G7"/>
  <c r="F7"/>
  <c r="E7"/>
  <c r="C7"/>
  <c r="B7"/>
  <c r="C10" i="15"/>
  <c r="C9"/>
  <c r="C8"/>
  <c r="B7" i="2"/>
  <c r="K16" i="30"/>
  <c r="K15"/>
  <c r="K14"/>
  <c r="K13"/>
  <c r="K12"/>
  <c r="K11"/>
  <c r="K10"/>
  <c r="K9"/>
  <c r="K8"/>
  <c r="K7"/>
  <c r="K6"/>
  <c r="K5"/>
  <c r="K4"/>
  <c r="K3"/>
  <c r="K2"/>
  <c r="K1"/>
  <c r="M88" i="27"/>
  <c r="M89"/>
  <c r="M90"/>
  <c r="M91"/>
  <c r="M92"/>
  <c r="M93"/>
  <c r="M94"/>
  <c r="M95"/>
  <c r="M96"/>
  <c r="M97"/>
  <c r="M98"/>
  <c r="M99"/>
  <c r="M100"/>
  <c r="M101"/>
  <c r="M102"/>
  <c r="M87"/>
  <c r="D70"/>
  <c r="E70"/>
  <c r="F70"/>
  <c r="G70"/>
  <c r="H70"/>
  <c r="I70"/>
  <c r="J70"/>
  <c r="K70"/>
  <c r="L70"/>
  <c r="D71"/>
  <c r="E71"/>
  <c r="F71"/>
  <c r="G71"/>
  <c r="H71"/>
  <c r="I71"/>
  <c r="J71"/>
  <c r="K71"/>
  <c r="L71"/>
  <c r="D72"/>
  <c r="E72"/>
  <c r="F72"/>
  <c r="G72"/>
  <c r="H72"/>
  <c r="I72"/>
  <c r="J72"/>
  <c r="K72"/>
  <c r="L72"/>
  <c r="D73"/>
  <c r="E73"/>
  <c r="F73"/>
  <c r="G73"/>
  <c r="H73"/>
  <c r="I73"/>
  <c r="J73"/>
  <c r="K73"/>
  <c r="L73"/>
  <c r="D74"/>
  <c r="E74"/>
  <c r="F74"/>
  <c r="G74"/>
  <c r="H74"/>
  <c r="I74"/>
  <c r="J74"/>
  <c r="K74"/>
  <c r="L74"/>
  <c r="D75"/>
  <c r="E75"/>
  <c r="F75"/>
  <c r="G75"/>
  <c r="H75"/>
  <c r="I75"/>
  <c r="J75"/>
  <c r="K75"/>
  <c r="L75"/>
  <c r="D76"/>
  <c r="E76"/>
  <c r="F76"/>
  <c r="G76"/>
  <c r="H76"/>
  <c r="I76"/>
  <c r="J76"/>
  <c r="K76"/>
  <c r="L76"/>
  <c r="D77"/>
  <c r="E77"/>
  <c r="F77"/>
  <c r="G77"/>
  <c r="H77"/>
  <c r="I77"/>
  <c r="J77"/>
  <c r="K77"/>
  <c r="L77"/>
  <c r="D78"/>
  <c r="E78"/>
  <c r="F78"/>
  <c r="G78"/>
  <c r="H78"/>
  <c r="I78"/>
  <c r="J78"/>
  <c r="K78"/>
  <c r="L78"/>
  <c r="D79"/>
  <c r="E79"/>
  <c r="F79"/>
  <c r="G79"/>
  <c r="H79"/>
  <c r="I79"/>
  <c r="J79"/>
  <c r="K79"/>
  <c r="L79"/>
  <c r="D80"/>
  <c r="E80"/>
  <c r="F80"/>
  <c r="G80"/>
  <c r="H80"/>
  <c r="I80"/>
  <c r="J80"/>
  <c r="K80"/>
  <c r="L80"/>
  <c r="D81"/>
  <c r="E81"/>
  <c r="F81"/>
  <c r="G81"/>
  <c r="H81"/>
  <c r="I81"/>
  <c r="J81"/>
  <c r="K81"/>
  <c r="L81"/>
  <c r="D82"/>
  <c r="E82"/>
  <c r="F82"/>
  <c r="G82"/>
  <c r="H82"/>
  <c r="I82"/>
  <c r="J82"/>
  <c r="K82"/>
  <c r="L82"/>
  <c r="D83"/>
  <c r="E83"/>
  <c r="F83"/>
  <c r="G83"/>
  <c r="H83"/>
  <c r="I83"/>
  <c r="J83"/>
  <c r="K83"/>
  <c r="L83"/>
  <c r="D84"/>
  <c r="E84"/>
  <c r="F84"/>
  <c r="G84"/>
  <c r="H84"/>
  <c r="I84"/>
  <c r="J84"/>
  <c r="K84"/>
  <c r="L84"/>
  <c r="D85"/>
  <c r="E85"/>
  <c r="F85"/>
  <c r="G85"/>
  <c r="H85"/>
  <c r="I85"/>
  <c r="J85"/>
  <c r="K85"/>
  <c r="L85"/>
  <c r="C71"/>
  <c r="C72"/>
  <c r="C73"/>
  <c r="C74"/>
  <c r="C75"/>
  <c r="C76"/>
  <c r="C77"/>
  <c r="C78"/>
  <c r="C79"/>
  <c r="C80"/>
  <c r="C81"/>
  <c r="C82"/>
  <c r="C83"/>
  <c r="C84"/>
  <c r="C85"/>
  <c r="C70"/>
  <c r="W62" i="26"/>
  <c r="S56"/>
  <c r="S57"/>
  <c r="S58"/>
  <c r="S59"/>
  <c r="S60"/>
  <c r="S64"/>
  <c r="S65"/>
  <c r="S66"/>
  <c r="S67"/>
  <c r="Q57"/>
  <c r="Q58"/>
  <c r="Q59"/>
  <c r="Q60"/>
  <c r="Q61"/>
  <c r="Q65"/>
  <c r="Q66"/>
  <c r="Q67"/>
  <c r="O58"/>
  <c r="O59"/>
  <c r="O60"/>
  <c r="O61"/>
  <c r="O62"/>
  <c r="O66"/>
  <c r="O67"/>
  <c r="M59"/>
  <c r="M60"/>
  <c r="M61"/>
  <c r="M62"/>
  <c r="M67"/>
  <c r="K60"/>
  <c r="K61"/>
  <c r="K62"/>
  <c r="I61"/>
  <c r="I62"/>
  <c r="G62"/>
  <c r="E62"/>
  <c r="F41" i="29"/>
  <c r="G41"/>
  <c r="H41"/>
  <c r="N41"/>
  <c r="K42"/>
  <c r="H43"/>
  <c r="I43"/>
  <c r="E44"/>
  <c r="F44"/>
  <c r="G44"/>
  <c r="H44"/>
  <c r="I44"/>
  <c r="J44"/>
  <c r="K44"/>
  <c r="L44"/>
  <c r="M44"/>
  <c r="N44"/>
  <c r="E45"/>
  <c r="F45"/>
  <c r="G45"/>
  <c r="H45"/>
  <c r="I45"/>
  <c r="J45"/>
  <c r="K45"/>
  <c r="L45"/>
  <c r="M45"/>
  <c r="N45"/>
  <c r="E46"/>
  <c r="F46"/>
  <c r="G46"/>
  <c r="H46"/>
  <c r="I46"/>
  <c r="J46"/>
  <c r="K46"/>
  <c r="L46"/>
  <c r="M46"/>
  <c r="N46"/>
  <c r="O46"/>
  <c r="E47"/>
  <c r="F47"/>
  <c r="G47"/>
  <c r="H47"/>
  <c r="I47"/>
  <c r="J47"/>
  <c r="K47"/>
  <c r="L47"/>
  <c r="M47"/>
  <c r="N47"/>
  <c r="O47"/>
  <c r="E48"/>
  <c r="F48"/>
  <c r="G48"/>
  <c r="H48"/>
  <c r="I48"/>
  <c r="J48"/>
  <c r="K48"/>
  <c r="L48"/>
  <c r="M48"/>
  <c r="N48"/>
  <c r="E49"/>
  <c r="F49"/>
  <c r="G49"/>
  <c r="H49"/>
  <c r="I49"/>
  <c r="J49"/>
  <c r="K49"/>
  <c r="L49"/>
  <c r="M49"/>
  <c r="N49"/>
  <c r="O49"/>
  <c r="E50"/>
  <c r="F50"/>
  <c r="G50"/>
  <c r="H50"/>
  <c r="I50"/>
  <c r="J50"/>
  <c r="K50"/>
  <c r="L50"/>
  <c r="M50"/>
  <c r="N50"/>
  <c r="E51"/>
  <c r="F51"/>
  <c r="G51"/>
  <c r="H51"/>
  <c r="I51"/>
  <c r="J51"/>
  <c r="K51"/>
  <c r="L51"/>
  <c r="M51"/>
  <c r="N51"/>
  <c r="E52"/>
  <c r="F52"/>
  <c r="G52"/>
  <c r="H52"/>
  <c r="I52"/>
  <c r="J52"/>
  <c r="K52"/>
  <c r="L52"/>
  <c r="M52"/>
  <c r="N52"/>
  <c r="E53"/>
  <c r="F53"/>
  <c r="G53"/>
  <c r="H53"/>
  <c r="I53"/>
  <c r="J53"/>
  <c r="K53"/>
  <c r="L53"/>
  <c r="M53"/>
  <c r="N53"/>
  <c r="E54"/>
  <c r="F54"/>
  <c r="G54"/>
  <c r="H54"/>
  <c r="I54"/>
  <c r="J54"/>
  <c r="K54"/>
  <c r="L54"/>
  <c r="M54"/>
  <c r="N54"/>
  <c r="O54"/>
  <c r="E55"/>
  <c r="F55"/>
  <c r="G55"/>
  <c r="H55"/>
  <c r="I55"/>
  <c r="J55"/>
  <c r="K55"/>
  <c r="L55"/>
  <c r="M55"/>
  <c r="N55"/>
  <c r="O55"/>
  <c r="O27"/>
  <c r="O44" s="1"/>
  <c r="O28"/>
  <c r="O45" s="1"/>
  <c r="O29"/>
  <c r="O30"/>
  <c r="O31"/>
  <c r="O48" s="1"/>
  <c r="O32"/>
  <c r="O33"/>
  <c r="O50" s="1"/>
  <c r="O34"/>
  <c r="O51" s="1"/>
  <c r="O35"/>
  <c r="O52" s="1"/>
  <c r="O36"/>
  <c r="O53" s="1"/>
  <c r="O37"/>
  <c r="O38"/>
  <c r="G23"/>
  <c r="G40" s="1"/>
  <c r="H23"/>
  <c r="H40" s="1"/>
  <c r="I23"/>
  <c r="J23"/>
  <c r="E23"/>
  <c r="E40" s="1"/>
  <c r="F24"/>
  <c r="F23" s="1"/>
  <c r="F40" s="1"/>
  <c r="G24"/>
  <c r="H24"/>
  <c r="I24"/>
  <c r="J24"/>
  <c r="K24"/>
  <c r="K41" s="1"/>
  <c r="L24"/>
  <c r="L41" s="1"/>
  <c r="M24"/>
  <c r="M41" s="1"/>
  <c r="N24"/>
  <c r="O24" s="1"/>
  <c r="O41" s="1"/>
  <c r="F25"/>
  <c r="F42" s="1"/>
  <c r="G25"/>
  <c r="G42" s="1"/>
  <c r="H25"/>
  <c r="H42" s="1"/>
  <c r="I25"/>
  <c r="I42" s="1"/>
  <c r="J25"/>
  <c r="J42" s="1"/>
  <c r="K25"/>
  <c r="L25"/>
  <c r="L42" s="1"/>
  <c r="M25"/>
  <c r="M42" s="1"/>
  <c r="N25"/>
  <c r="N42" s="1"/>
  <c r="F26"/>
  <c r="F43" s="1"/>
  <c r="G26"/>
  <c r="G43" s="1"/>
  <c r="H26"/>
  <c r="I26"/>
  <c r="J26"/>
  <c r="K26"/>
  <c r="K43" s="1"/>
  <c r="L26"/>
  <c r="L43" s="1"/>
  <c r="M26"/>
  <c r="M43" s="1"/>
  <c r="N26"/>
  <c r="N43" s="1"/>
  <c r="E25"/>
  <c r="E26"/>
  <c r="E43" s="1"/>
  <c r="E24"/>
  <c r="E41" s="1"/>
  <c r="O7"/>
  <c r="O8"/>
  <c r="O9"/>
  <c r="O10"/>
  <c r="O11"/>
  <c r="O12"/>
  <c r="O13"/>
  <c r="O14"/>
  <c r="O15"/>
  <c r="O16"/>
  <c r="O17"/>
  <c r="O18"/>
  <c r="G3"/>
  <c r="H3"/>
  <c r="E3"/>
  <c r="E5"/>
  <c r="E42" s="1"/>
  <c r="F5"/>
  <c r="G5"/>
  <c r="H5"/>
  <c r="I5"/>
  <c r="J5"/>
  <c r="K5"/>
  <c r="L5"/>
  <c r="O5" s="1"/>
  <c r="M5"/>
  <c r="N5"/>
  <c r="E6"/>
  <c r="F6"/>
  <c r="G6"/>
  <c r="H6"/>
  <c r="I6"/>
  <c r="J6"/>
  <c r="J43" s="1"/>
  <c r="K6"/>
  <c r="O6" s="1"/>
  <c r="L6"/>
  <c r="M6"/>
  <c r="N6"/>
  <c r="F4"/>
  <c r="F3" s="1"/>
  <c r="G4"/>
  <c r="H4"/>
  <c r="I4"/>
  <c r="I3" s="1"/>
  <c r="J4"/>
  <c r="J3" s="1"/>
  <c r="J40" s="1"/>
  <c r="K4"/>
  <c r="K3" s="1"/>
  <c r="L4"/>
  <c r="L3" s="1"/>
  <c r="M4"/>
  <c r="M3" s="1"/>
  <c r="N4"/>
  <c r="O4" s="1"/>
  <c r="E4"/>
  <c r="M16" i="28"/>
  <c r="M15"/>
  <c r="M14"/>
  <c r="M13"/>
  <c r="M12"/>
  <c r="M11"/>
  <c r="M10"/>
  <c r="M9"/>
  <c r="M8"/>
  <c r="M7"/>
  <c r="M6"/>
  <c r="M5"/>
  <c r="M4"/>
  <c r="M3"/>
  <c r="M2"/>
  <c r="M1"/>
  <c r="M39" i="27"/>
  <c r="M37"/>
  <c r="M38"/>
  <c r="M40"/>
  <c r="M41"/>
  <c r="M42"/>
  <c r="M43"/>
  <c r="M44"/>
  <c r="M45"/>
  <c r="M46"/>
  <c r="M47"/>
  <c r="M48"/>
  <c r="M49"/>
  <c r="M50"/>
  <c r="M51"/>
  <c r="M36"/>
  <c r="D18"/>
  <c r="E18"/>
  <c r="F18"/>
  <c r="G18"/>
  <c r="H18"/>
  <c r="I18"/>
  <c r="J18"/>
  <c r="K18"/>
  <c r="L18"/>
  <c r="D19"/>
  <c r="E19"/>
  <c r="F19"/>
  <c r="G19"/>
  <c r="H19"/>
  <c r="I19"/>
  <c r="J19"/>
  <c r="K19"/>
  <c r="L19"/>
  <c r="M19" s="1"/>
  <c r="D20"/>
  <c r="E20"/>
  <c r="F20"/>
  <c r="G20"/>
  <c r="H20"/>
  <c r="I20"/>
  <c r="J20"/>
  <c r="K20"/>
  <c r="L20"/>
  <c r="D21"/>
  <c r="E21"/>
  <c r="F21"/>
  <c r="G21"/>
  <c r="H21"/>
  <c r="I21"/>
  <c r="J21"/>
  <c r="K21"/>
  <c r="L21"/>
  <c r="D22"/>
  <c r="E22"/>
  <c r="F22"/>
  <c r="G22"/>
  <c r="H22"/>
  <c r="I22"/>
  <c r="J22"/>
  <c r="K22"/>
  <c r="L22"/>
  <c r="D23"/>
  <c r="E23"/>
  <c r="F23"/>
  <c r="G23"/>
  <c r="H23"/>
  <c r="I23"/>
  <c r="J23"/>
  <c r="K23"/>
  <c r="L23"/>
  <c r="D24"/>
  <c r="E24"/>
  <c r="F24"/>
  <c r="G24"/>
  <c r="H24"/>
  <c r="I24"/>
  <c r="J24"/>
  <c r="K24"/>
  <c r="L24"/>
  <c r="D25"/>
  <c r="E25"/>
  <c r="F25"/>
  <c r="G25"/>
  <c r="H25"/>
  <c r="I25"/>
  <c r="J25"/>
  <c r="K25"/>
  <c r="L25"/>
  <c r="D26"/>
  <c r="E26"/>
  <c r="F26"/>
  <c r="G26"/>
  <c r="H26"/>
  <c r="I26"/>
  <c r="J26"/>
  <c r="K26"/>
  <c r="L26"/>
  <c r="D27"/>
  <c r="E27"/>
  <c r="F27"/>
  <c r="G27"/>
  <c r="H27"/>
  <c r="I27"/>
  <c r="J27"/>
  <c r="K27"/>
  <c r="L27"/>
  <c r="M27" s="1"/>
  <c r="D28"/>
  <c r="E28"/>
  <c r="F28"/>
  <c r="G28"/>
  <c r="H28"/>
  <c r="I28"/>
  <c r="J28"/>
  <c r="K28"/>
  <c r="L28"/>
  <c r="D29"/>
  <c r="E29"/>
  <c r="F29"/>
  <c r="G29"/>
  <c r="H29"/>
  <c r="I29"/>
  <c r="J29"/>
  <c r="K29"/>
  <c r="L29"/>
  <c r="D30"/>
  <c r="E30"/>
  <c r="F30"/>
  <c r="G30"/>
  <c r="H30"/>
  <c r="I30"/>
  <c r="J30"/>
  <c r="K30"/>
  <c r="L30"/>
  <c r="D31"/>
  <c r="E31"/>
  <c r="F31"/>
  <c r="G31"/>
  <c r="H31"/>
  <c r="I31"/>
  <c r="J31"/>
  <c r="K31"/>
  <c r="L31"/>
  <c r="D32"/>
  <c r="E32"/>
  <c r="F32"/>
  <c r="G32"/>
  <c r="H32"/>
  <c r="I32"/>
  <c r="J32"/>
  <c r="K32"/>
  <c r="L32"/>
  <c r="D33"/>
  <c r="E33"/>
  <c r="F33"/>
  <c r="G33"/>
  <c r="H33"/>
  <c r="I33"/>
  <c r="J33"/>
  <c r="K33"/>
  <c r="L33"/>
  <c r="C19"/>
  <c r="C20"/>
  <c r="C21"/>
  <c r="C22"/>
  <c r="C23"/>
  <c r="C24"/>
  <c r="C25"/>
  <c r="C26"/>
  <c r="C27"/>
  <c r="C28"/>
  <c r="C29"/>
  <c r="C30"/>
  <c r="C31"/>
  <c r="C32"/>
  <c r="C33"/>
  <c r="C18"/>
  <c r="W26" i="26"/>
  <c r="W27"/>
  <c r="W28"/>
  <c r="W32"/>
  <c r="W33"/>
  <c r="W34"/>
  <c r="Y34" s="1"/>
  <c r="W35"/>
  <c r="W36"/>
  <c r="U26"/>
  <c r="U27"/>
  <c r="U28"/>
  <c r="U32"/>
  <c r="U33"/>
  <c r="U34"/>
  <c r="U35"/>
  <c r="U36"/>
  <c r="S26"/>
  <c r="S27"/>
  <c r="S28"/>
  <c r="S32"/>
  <c r="S33"/>
  <c r="S34"/>
  <c r="S35"/>
  <c r="S36"/>
  <c r="Q26"/>
  <c r="Q27"/>
  <c r="Q28"/>
  <c r="Q32"/>
  <c r="Q33"/>
  <c r="Q34"/>
  <c r="Q35"/>
  <c r="Q36"/>
  <c r="O26"/>
  <c r="O27"/>
  <c r="O28"/>
  <c r="O32"/>
  <c r="O33"/>
  <c r="O34"/>
  <c r="O35"/>
  <c r="O36"/>
  <c r="M26"/>
  <c r="M27"/>
  <c r="M28"/>
  <c r="M32"/>
  <c r="M33"/>
  <c r="M34"/>
  <c r="M35"/>
  <c r="M36"/>
  <c r="K26"/>
  <c r="K27"/>
  <c r="K28"/>
  <c r="K32"/>
  <c r="K33"/>
  <c r="K34"/>
  <c r="K35"/>
  <c r="K36"/>
  <c r="I26"/>
  <c r="I27"/>
  <c r="I28"/>
  <c r="I32"/>
  <c r="I33"/>
  <c r="I34"/>
  <c r="I35"/>
  <c r="I36"/>
  <c r="E34"/>
  <c r="X56"/>
  <c r="Q56" s="1"/>
  <c r="X57"/>
  <c r="O57" s="1"/>
  <c r="X58"/>
  <c r="M58" s="1"/>
  <c r="X59"/>
  <c r="K59" s="1"/>
  <c r="X60"/>
  <c r="I60" s="1"/>
  <c r="X61"/>
  <c r="W61" s="1"/>
  <c r="X62"/>
  <c r="U62" s="1"/>
  <c r="X63"/>
  <c r="S63" s="1"/>
  <c r="X64"/>
  <c r="Q64" s="1"/>
  <c r="X65"/>
  <c r="O65" s="1"/>
  <c r="X66"/>
  <c r="M66" s="1"/>
  <c r="X67"/>
  <c r="K67" s="1"/>
  <c r="F53"/>
  <c r="H53"/>
  <c r="J53"/>
  <c r="L53"/>
  <c r="L52" s="1"/>
  <c r="N53"/>
  <c r="P53"/>
  <c r="P52" s="1"/>
  <c r="R53"/>
  <c r="T53"/>
  <c r="V53"/>
  <c r="F54"/>
  <c r="H54"/>
  <c r="J54"/>
  <c r="L54"/>
  <c r="N54"/>
  <c r="P54"/>
  <c r="R54"/>
  <c r="T54"/>
  <c r="V54"/>
  <c r="F55"/>
  <c r="H55"/>
  <c r="J55"/>
  <c r="L55"/>
  <c r="N55"/>
  <c r="P55"/>
  <c r="R55"/>
  <c r="T55"/>
  <c r="V55"/>
  <c r="D54"/>
  <c r="D55"/>
  <c r="D53"/>
  <c r="X26"/>
  <c r="E26" s="1"/>
  <c r="X27"/>
  <c r="G27" s="1"/>
  <c r="X28"/>
  <c r="G28" s="1"/>
  <c r="X29"/>
  <c r="G29" s="1"/>
  <c r="X30"/>
  <c r="G30" s="1"/>
  <c r="X31"/>
  <c r="G31" s="1"/>
  <c r="X32"/>
  <c r="G32" s="1"/>
  <c r="X33"/>
  <c r="E33" s="1"/>
  <c r="X34"/>
  <c r="G34" s="1"/>
  <c r="X35"/>
  <c r="G35" s="1"/>
  <c r="X36"/>
  <c r="G36" s="1"/>
  <c r="X37"/>
  <c r="G37" s="1"/>
  <c r="F23"/>
  <c r="H23"/>
  <c r="J23"/>
  <c r="L23"/>
  <c r="N23"/>
  <c r="P23"/>
  <c r="R23"/>
  <c r="T23"/>
  <c r="V23"/>
  <c r="F24"/>
  <c r="H24"/>
  <c r="J24"/>
  <c r="L24"/>
  <c r="N24"/>
  <c r="P24"/>
  <c r="R24"/>
  <c r="T24"/>
  <c r="V24"/>
  <c r="F25"/>
  <c r="H25"/>
  <c r="J25"/>
  <c r="L25"/>
  <c r="N25"/>
  <c r="P25"/>
  <c r="R25"/>
  <c r="T25"/>
  <c r="V25"/>
  <c r="D24"/>
  <c r="D25"/>
  <c r="D23"/>
  <c r="F18"/>
  <c r="F17"/>
  <c r="F16"/>
  <c r="F15"/>
  <c r="F14"/>
  <c r="F13"/>
  <c r="F12"/>
  <c r="F11"/>
  <c r="F10"/>
  <c r="F9"/>
  <c r="F8"/>
  <c r="F7"/>
  <c r="D5"/>
  <c r="D6"/>
  <c r="F6" s="1"/>
  <c r="D4"/>
  <c r="F4" s="1"/>
  <c r="O55" l="1"/>
  <c r="U53"/>
  <c r="W53"/>
  <c r="G53"/>
  <c r="Y35"/>
  <c r="E54"/>
  <c r="I55"/>
  <c r="E55"/>
  <c r="S53"/>
  <c r="Y32"/>
  <c r="K55"/>
  <c r="O53"/>
  <c r="E53"/>
  <c r="M55"/>
  <c r="I40" i="29"/>
  <c r="O25"/>
  <c r="O42" s="1"/>
  <c r="M20" i="27"/>
  <c r="M28"/>
  <c r="O26" i="29"/>
  <c r="O43" s="1"/>
  <c r="W63" i="26"/>
  <c r="M21" i="27"/>
  <c r="E64" i="26"/>
  <c r="G64"/>
  <c r="I63"/>
  <c r="U57"/>
  <c r="W64"/>
  <c r="M30" i="27"/>
  <c r="I56" i="26"/>
  <c r="U58"/>
  <c r="W57"/>
  <c r="M31" i="27"/>
  <c r="K23" i="29"/>
  <c r="K40" s="1"/>
  <c r="E66" i="26"/>
  <c r="G58"/>
  <c r="I57"/>
  <c r="M63"/>
  <c r="U67"/>
  <c r="R52"/>
  <c r="I37"/>
  <c r="I29"/>
  <c r="K37"/>
  <c r="K29"/>
  <c r="M37"/>
  <c r="M29"/>
  <c r="O37"/>
  <c r="O29"/>
  <c r="Q37"/>
  <c r="Q29"/>
  <c r="S37"/>
  <c r="S29"/>
  <c r="U37"/>
  <c r="U29"/>
  <c r="W37"/>
  <c r="W29"/>
  <c r="M32" i="27"/>
  <c r="M24"/>
  <c r="L23" i="29"/>
  <c r="L40" s="1"/>
  <c r="E67" i="26"/>
  <c r="E59"/>
  <c r="G67"/>
  <c r="G59"/>
  <c r="I66"/>
  <c r="I58"/>
  <c r="K65"/>
  <c r="K57"/>
  <c r="M64"/>
  <c r="M56"/>
  <c r="O63"/>
  <c r="Q62"/>
  <c r="S61"/>
  <c r="U60"/>
  <c r="W67"/>
  <c r="W59"/>
  <c r="U63"/>
  <c r="U56"/>
  <c r="M29" i="27"/>
  <c r="E56" i="26"/>
  <c r="M22" i="27"/>
  <c r="I41" i="29"/>
  <c r="E57" i="26"/>
  <c r="G57"/>
  <c r="M23" i="27"/>
  <c r="J41" i="29"/>
  <c r="E58" i="26"/>
  <c r="G66"/>
  <c r="I65"/>
  <c r="K56"/>
  <c r="U59"/>
  <c r="W66"/>
  <c r="W58"/>
  <c r="I30"/>
  <c r="K30"/>
  <c r="M30"/>
  <c r="O30"/>
  <c r="Q30"/>
  <c r="S30"/>
  <c r="U30"/>
  <c r="W30"/>
  <c r="M33" i="27"/>
  <c r="M26"/>
  <c r="M25"/>
  <c r="M18"/>
  <c r="M23" i="29"/>
  <c r="M40" s="1"/>
  <c r="E60" i="26"/>
  <c r="G60"/>
  <c r="I67"/>
  <c r="I59"/>
  <c r="K66"/>
  <c r="K58"/>
  <c r="M65"/>
  <c r="M57"/>
  <c r="O64"/>
  <c r="O56"/>
  <c r="Q63"/>
  <c r="S62"/>
  <c r="U61"/>
  <c r="W60"/>
  <c r="E63"/>
  <c r="G63"/>
  <c r="U64"/>
  <c r="G56"/>
  <c r="M53"/>
  <c r="U65"/>
  <c r="W56"/>
  <c r="E65"/>
  <c r="G65"/>
  <c r="I64"/>
  <c r="K63"/>
  <c r="U66"/>
  <c r="W65"/>
  <c r="K64"/>
  <c r="F22"/>
  <c r="G33"/>
  <c r="Y33" s="1"/>
  <c r="I31"/>
  <c r="K31"/>
  <c r="M31"/>
  <c r="O31"/>
  <c r="Q31"/>
  <c r="S31"/>
  <c r="U31"/>
  <c r="W31"/>
  <c r="N3" i="29"/>
  <c r="O3" s="1"/>
  <c r="N23"/>
  <c r="E61" i="26"/>
  <c r="G61"/>
  <c r="S55"/>
  <c r="D52"/>
  <c r="G26"/>
  <c r="Y26" s="1"/>
  <c r="P22"/>
  <c r="T52"/>
  <c r="F52"/>
  <c r="X53"/>
  <c r="X55"/>
  <c r="X54"/>
  <c r="U54" s="1"/>
  <c r="H52"/>
  <c r="J52"/>
  <c r="N52"/>
  <c r="X23"/>
  <c r="G23" s="1"/>
  <c r="E37"/>
  <c r="D3"/>
  <c r="F3" s="1"/>
  <c r="D22"/>
  <c r="H22"/>
  <c r="J22"/>
  <c r="L22"/>
  <c r="V52"/>
  <c r="E31"/>
  <c r="X25"/>
  <c r="N22"/>
  <c r="E32"/>
  <c r="X24"/>
  <c r="W24" s="1"/>
  <c r="T22"/>
  <c r="E35"/>
  <c r="E27"/>
  <c r="Y27" s="1"/>
  <c r="E36"/>
  <c r="Y36" s="1"/>
  <c r="E28"/>
  <c r="Y28" s="1"/>
  <c r="E29"/>
  <c r="E30"/>
  <c r="R22"/>
  <c r="V22"/>
  <c r="F5"/>
  <c r="S25" l="1"/>
  <c r="Q25"/>
  <c r="K25"/>
  <c r="M25"/>
  <c r="I25"/>
  <c r="O25"/>
  <c r="I53"/>
  <c r="K53"/>
  <c r="G55"/>
  <c r="W55"/>
  <c r="U55"/>
  <c r="M23"/>
  <c r="W23"/>
  <c r="G52"/>
  <c r="Q23"/>
  <c r="K54"/>
  <c r="O22"/>
  <c r="S54"/>
  <c r="O23"/>
  <c r="S23"/>
  <c r="Q53"/>
  <c r="O54"/>
  <c r="W25"/>
  <c r="Q55"/>
  <c r="I54"/>
  <c r="W54"/>
  <c r="G54"/>
  <c r="Q22"/>
  <c r="U52"/>
  <c r="I22"/>
  <c r="K23"/>
  <c r="Q54"/>
  <c r="U25"/>
  <c r="X52"/>
  <c r="O23" i="29"/>
  <c r="O40" s="1"/>
  <c r="N40"/>
  <c r="S22" i="26"/>
  <c r="U22"/>
  <c r="E52"/>
  <c r="Y31"/>
  <c r="Y37"/>
  <c r="G24"/>
  <c r="U24"/>
  <c r="Y24" s="1"/>
  <c r="O24"/>
  <c r="S24"/>
  <c r="Q24"/>
  <c r="M24"/>
  <c r="K24"/>
  <c r="I24"/>
  <c r="W22"/>
  <c r="K22"/>
  <c r="I52"/>
  <c r="M22"/>
  <c r="K52"/>
  <c r="Y30"/>
  <c r="Y29"/>
  <c r="M54"/>
  <c r="I23"/>
  <c r="U23"/>
  <c r="E23"/>
  <c r="G25"/>
  <c r="E25"/>
  <c r="E24"/>
  <c r="X22"/>
  <c r="G22" s="1"/>
  <c r="C11" i="23"/>
  <c r="C10"/>
  <c r="C9"/>
  <c r="C11" i="13"/>
  <c r="C10"/>
  <c r="C9"/>
  <c r="Q52" i="26" l="1"/>
  <c r="M52"/>
  <c r="Y25"/>
  <c r="S52"/>
  <c r="O52"/>
  <c r="W52"/>
  <c r="Y22"/>
  <c r="Y23"/>
  <c r="E22"/>
</calcChain>
</file>

<file path=xl/sharedStrings.xml><?xml version="1.0" encoding="utf-8"?>
<sst xmlns="http://schemas.openxmlformats.org/spreadsheetml/2006/main" count="1066" uniqueCount="252">
  <si>
    <t>المنطقة</t>
  </si>
  <si>
    <t>الشهر</t>
  </si>
  <si>
    <t>No. of Rooms</t>
  </si>
  <si>
    <t>عدد النزلاء</t>
  </si>
  <si>
    <t>إشغال الغرف</t>
  </si>
  <si>
    <t xml:space="preserve"> Room Occupancy</t>
  </si>
  <si>
    <t xml:space="preserve"> Bed Occupancy</t>
  </si>
  <si>
    <t>Month</t>
  </si>
  <si>
    <t>Region</t>
  </si>
  <si>
    <t>%</t>
  </si>
  <si>
    <r>
      <t>متوسط</t>
    </r>
    <r>
      <rPr>
        <sz val="9"/>
        <color theme="1"/>
        <rFont val="Arial"/>
        <family val="2"/>
      </rPr>
      <t xml:space="preserve"> Average</t>
    </r>
  </si>
  <si>
    <t>كافة المناطق</t>
  </si>
  <si>
    <t>All Regions</t>
  </si>
  <si>
    <t xml:space="preserve">شمال الضفة الغربية </t>
  </si>
  <si>
    <t>North of West Bank</t>
  </si>
  <si>
    <t>وسط الضفة الغربية</t>
  </si>
  <si>
    <t>Middle of West Bank</t>
  </si>
  <si>
    <t>القدس</t>
  </si>
  <si>
    <t>Jerusalem</t>
  </si>
  <si>
    <t>جنوب الضفة الغربية</t>
  </si>
  <si>
    <t>South of West Bank</t>
  </si>
  <si>
    <t>* يمثل المعدل خلال الربع لكافة المؤشرات باستثناء عدد النزلاء وعدد ليالي المبيت حيث يمثل المجموع</t>
  </si>
  <si>
    <t>عدد الفنادق</t>
  </si>
  <si>
    <t>عدد الغرف</t>
  </si>
  <si>
    <t>التجهيزات</t>
  </si>
  <si>
    <t>Facilities</t>
  </si>
  <si>
    <t>حمام خاص</t>
  </si>
  <si>
    <t>مذياع</t>
  </si>
  <si>
    <t>Radio</t>
  </si>
  <si>
    <t>تلفزيون</t>
  </si>
  <si>
    <t>T.V</t>
  </si>
  <si>
    <t>ثلاجة</t>
  </si>
  <si>
    <t>Refrigerator</t>
  </si>
  <si>
    <t>تدفئة</t>
  </si>
  <si>
    <t>Heating</t>
  </si>
  <si>
    <t>تكييف</t>
  </si>
  <si>
    <t xml:space="preserve">هاتف </t>
  </si>
  <si>
    <t>Telephone</t>
  </si>
  <si>
    <t>إنترنت</t>
  </si>
  <si>
    <t>Internet</t>
  </si>
  <si>
    <t>شمال الضفة الغربية</t>
  </si>
  <si>
    <t>Public Services</t>
  </si>
  <si>
    <t>فاكس</t>
  </si>
  <si>
    <t>Fax</t>
  </si>
  <si>
    <t>حانة</t>
  </si>
  <si>
    <t>Bar</t>
  </si>
  <si>
    <t>طباعة</t>
  </si>
  <si>
    <t>Typing</t>
  </si>
  <si>
    <t>مقهى</t>
  </si>
  <si>
    <t>Cofee-shop</t>
  </si>
  <si>
    <t>تصوير وثائق</t>
  </si>
  <si>
    <t xml:space="preserve"> مصبغة</t>
  </si>
  <si>
    <t>Laundry</t>
  </si>
  <si>
    <t>متاجر</t>
  </si>
  <si>
    <t>Shops</t>
  </si>
  <si>
    <t>خدمات للغرف</t>
  </si>
  <si>
    <t>Room Services</t>
  </si>
  <si>
    <t>أخرى</t>
  </si>
  <si>
    <t>Other</t>
  </si>
  <si>
    <t>North of West bank</t>
  </si>
  <si>
    <t>South of West bank</t>
  </si>
  <si>
    <t>No. of Hotels</t>
  </si>
  <si>
    <t>Air Conditioning</t>
  </si>
  <si>
    <t>Private Bathroom</t>
  </si>
  <si>
    <t>Total</t>
  </si>
  <si>
    <t>المجموع</t>
  </si>
  <si>
    <t>Operation</t>
  </si>
  <si>
    <t>تشغيل</t>
  </si>
  <si>
    <t>Administration</t>
  </si>
  <si>
    <t>إدارة</t>
  </si>
  <si>
    <t>إناث</t>
  </si>
  <si>
    <t>Females</t>
  </si>
  <si>
    <t>ذكور</t>
  </si>
  <si>
    <t>Males</t>
  </si>
  <si>
    <t xml:space="preserve">عدد الفنادق </t>
  </si>
  <si>
    <t>الجنسية</t>
  </si>
  <si>
    <t>Nationality</t>
  </si>
  <si>
    <t>فلسطين</t>
  </si>
  <si>
    <t xml:space="preserve"> Palestine</t>
  </si>
  <si>
    <t>دول عربية</t>
  </si>
  <si>
    <t xml:space="preserve"> Arab Countries</t>
  </si>
  <si>
    <t>إسرائيل</t>
  </si>
  <si>
    <t xml:space="preserve"> Israel</t>
  </si>
  <si>
    <t>آسيا</t>
  </si>
  <si>
    <t xml:space="preserve"> Asia</t>
  </si>
  <si>
    <r>
      <t>الولايات المتحدة وكندا</t>
    </r>
    <r>
      <rPr>
        <sz val="9"/>
        <color theme="1"/>
        <rFont val="Arial"/>
        <family val="2"/>
      </rPr>
      <t xml:space="preserve"> U.S.A &amp; Canada</t>
    </r>
  </si>
  <si>
    <r>
      <t>العدد</t>
    </r>
    <r>
      <rPr>
        <sz val="9"/>
        <color theme="1"/>
        <rFont val="Arial"/>
        <family val="2"/>
      </rPr>
      <t xml:space="preserve"> Number</t>
    </r>
  </si>
  <si>
    <r>
      <t>العد</t>
    </r>
    <r>
      <rPr>
        <sz val="9"/>
        <color theme="1"/>
        <rFont val="Arial"/>
        <family val="2"/>
      </rPr>
      <t>د Number</t>
    </r>
  </si>
  <si>
    <t>دول أمريكا الاخرى</t>
  </si>
  <si>
    <t>الاتحاد الأوروبي</t>
  </si>
  <si>
    <t>European Union</t>
  </si>
  <si>
    <t>دول أوروبا الأخرى</t>
  </si>
  <si>
    <t>Other European Countries</t>
  </si>
  <si>
    <t>أفريقيا</t>
  </si>
  <si>
    <t>Africa</t>
  </si>
  <si>
    <t>U.S.A &amp; Canada</t>
  </si>
  <si>
    <r>
      <t>عدد الفنادق</t>
    </r>
    <r>
      <rPr>
        <b/>
        <sz val="9"/>
        <color theme="1"/>
        <rFont val="Arial"/>
        <family val="2"/>
      </rPr>
      <t xml:space="preserve">  </t>
    </r>
  </si>
  <si>
    <t xml:space="preserve"> عدد الفنادق  </t>
  </si>
  <si>
    <t xml:space="preserve"> No. of Hotels</t>
  </si>
  <si>
    <t xml:space="preserve"> No. of Hotels *</t>
  </si>
  <si>
    <t xml:space="preserve">الولايات المتحدة وكندا </t>
  </si>
  <si>
    <t xml:space="preserve">المجموع  </t>
  </si>
  <si>
    <t xml:space="preserve">     الجنسية</t>
  </si>
  <si>
    <t xml:space="preserve">Nationality     </t>
  </si>
  <si>
    <t xml:space="preserve">استراليا ونيوزيلاندا  </t>
  </si>
  <si>
    <t xml:space="preserve"> Australia &amp;  Newzeland</t>
  </si>
  <si>
    <t xml:space="preserve">استراليا ونيوزيلاندا </t>
  </si>
  <si>
    <t xml:space="preserve">  Australia &amp;  Newzeland</t>
  </si>
  <si>
    <t xml:space="preserve"> الخدمات العامة</t>
  </si>
  <si>
    <t xml:space="preserve">*عدد الفنادق </t>
  </si>
  <si>
    <t xml:space="preserve">استراليا ونيوزيلاندا   </t>
  </si>
  <si>
    <t xml:space="preserve"> الجنسية</t>
  </si>
  <si>
    <r>
      <t>العدد</t>
    </r>
    <r>
      <rPr>
        <sz val="9"/>
        <color theme="1"/>
        <rFont val="Arial"/>
        <family val="2"/>
      </rPr>
      <t xml:space="preserve">   Number</t>
    </r>
  </si>
  <si>
    <t>نيسان</t>
  </si>
  <si>
    <t>أيار</t>
  </si>
  <si>
    <t>حزيران</t>
  </si>
  <si>
    <t>April</t>
  </si>
  <si>
    <t>May</t>
  </si>
  <si>
    <t>June</t>
  </si>
  <si>
    <t>No.  of Hotels</t>
  </si>
  <si>
    <t xml:space="preserve"> No. of Hotels </t>
  </si>
  <si>
    <r>
      <t xml:space="preserve">العدد    </t>
    </r>
    <r>
      <rPr>
        <sz val="9"/>
        <color theme="1"/>
        <rFont val="Arial"/>
        <family val="2"/>
      </rPr>
      <t xml:space="preserve"> Number</t>
    </r>
  </si>
  <si>
    <r>
      <t xml:space="preserve">العدد </t>
    </r>
    <r>
      <rPr>
        <sz val="9"/>
        <color theme="1"/>
        <rFont val="Arial"/>
        <family val="2"/>
      </rPr>
      <t xml:space="preserve"> Number</t>
    </r>
  </si>
  <si>
    <t>الضفة الغربية</t>
  </si>
  <si>
    <t>West Bank</t>
  </si>
  <si>
    <t>الضفة الغربية*</t>
  </si>
  <si>
    <t>West Bank *</t>
  </si>
  <si>
    <t>جدول 6: عدد ونسبة ليالي المبيت حسب الجنسية والمنطقة خلال الربع الثاني 2013</t>
  </si>
  <si>
    <t>Table 6: Number and Percentage of Guest Nights by Nationality and Region During the Second Quarter, 2013</t>
  </si>
  <si>
    <t>RESULT</t>
  </si>
  <si>
    <t xml:space="preserve"> </t>
  </si>
  <si>
    <t>Frequency</t>
  </si>
  <si>
    <t>Percent</t>
  </si>
  <si>
    <t>Valid Percent</t>
  </si>
  <si>
    <t>Cumulative Percent</t>
  </si>
  <si>
    <t>Valid</t>
  </si>
  <si>
    <t>1</t>
  </si>
  <si>
    <t>2</t>
  </si>
  <si>
    <t>3</t>
  </si>
  <si>
    <t>4</t>
  </si>
  <si>
    <t>5</t>
  </si>
  <si>
    <t>q2</t>
  </si>
  <si>
    <t>q1</t>
  </si>
  <si>
    <r>
      <t xml:space="preserve">العدد
</t>
    </r>
    <r>
      <rPr>
        <sz val="9"/>
        <color theme="1"/>
        <rFont val="Arial"/>
        <family val="2"/>
      </rPr>
      <t xml:space="preserve"> Number</t>
    </r>
  </si>
  <si>
    <r>
      <t xml:space="preserve">متوسط
 </t>
    </r>
    <r>
      <rPr>
        <sz val="9"/>
        <color theme="1"/>
        <rFont val="Arial"/>
        <family val="2"/>
      </rPr>
      <t>Average</t>
    </r>
  </si>
  <si>
    <t>No. of
 Beds</t>
  </si>
  <si>
    <r>
      <t>العد</t>
    </r>
    <r>
      <rPr>
        <sz val="9"/>
        <color theme="1"/>
        <rFont val="Arial"/>
        <family val="2"/>
      </rPr>
      <t>د
 Number</t>
    </r>
  </si>
  <si>
    <r>
      <t>الولايات المتحدة وكندا</t>
    </r>
    <r>
      <rPr>
        <sz val="9"/>
        <color theme="1"/>
        <rFont val="Arial"/>
        <family val="2"/>
      </rPr>
      <t xml:space="preserve"> 
U.S.A &amp; Canada</t>
    </r>
  </si>
  <si>
    <t>* يمثل الهاتف العمومي الذي يعمل بقطع نقدية او ببطاقات الهاتف</t>
  </si>
  <si>
    <t>* Represents a public telephone operated by coins or a phonecard</t>
  </si>
  <si>
    <t>هاتف عمومي*</t>
  </si>
  <si>
    <t>Photo - copying</t>
  </si>
  <si>
    <t xml:space="preserve"> Puplic Telephone*</t>
  </si>
  <si>
    <t xml:space="preserve">  الجنسية</t>
  </si>
  <si>
    <t>إشغال الأسرَّة</t>
  </si>
  <si>
    <t>عدد الأسرَّة المتاح</t>
  </si>
  <si>
    <t>* النسبة المئوية أقل من 0.05%</t>
  </si>
  <si>
    <t>*The Percentage less than 0.05%</t>
  </si>
  <si>
    <t>CLATIN</t>
  </si>
  <si>
    <t>CEOUROC</t>
  </si>
  <si>
    <t>CEOURO</t>
  </si>
  <si>
    <t>CAFRICAN</t>
  </si>
  <si>
    <t>CAUSTRALIAN</t>
  </si>
  <si>
    <t>Other American Countries</t>
  </si>
  <si>
    <t>اتصال لا سلكي</t>
  </si>
  <si>
    <t>عدد الغرف
 المتاح</t>
  </si>
  <si>
    <t>وسط الضفة الغربية*</t>
  </si>
  <si>
    <t>* لا تشمل محافظة القدس</t>
  </si>
  <si>
    <t>*Middle of West Bank</t>
  </si>
  <si>
    <t>WIFI</t>
  </si>
  <si>
    <t>*لا تشمل محافظة القدس</t>
  </si>
  <si>
    <t>*Represents the quarter average except number of guests and number of guest nights which represent the total for the quarter</t>
  </si>
  <si>
    <t>وسط الضفة الغربية**</t>
  </si>
  <si>
    <t>**Middle of West Bank</t>
  </si>
  <si>
    <t>** لا تشمل محافظة القدس</t>
  </si>
  <si>
    <t>**Middle of West bank</t>
  </si>
  <si>
    <t>**لا تشمل محافظة القدس</t>
  </si>
  <si>
    <t xml:space="preserve"> **Middle of West Bank</t>
  </si>
  <si>
    <t xml:space="preserve"> Other American Countries</t>
  </si>
  <si>
    <t>Sum</t>
  </si>
  <si>
    <t>area</t>
  </si>
  <si>
    <t>1.00</t>
  </si>
  <si>
    <t>MONTH</t>
  </si>
  <si>
    <t>7</t>
  </si>
  <si>
    <t>8</t>
  </si>
  <si>
    <t>9</t>
  </si>
  <si>
    <t>2.00</t>
  </si>
  <si>
    <t>3.00</t>
  </si>
  <si>
    <t>4.00</t>
  </si>
  <si>
    <t>Count</t>
  </si>
  <si>
    <t>ROOMOCC</t>
  </si>
  <si>
    <t>guests</t>
  </si>
  <si>
    <t>nights</t>
  </si>
  <si>
    <t>NPALEST</t>
  </si>
  <si>
    <t>NARAB</t>
  </si>
  <si>
    <t>NISRAELI</t>
  </si>
  <si>
    <t>NASIAN</t>
  </si>
  <si>
    <t>NAMERICAN</t>
  </si>
  <si>
    <t>NLATIN</t>
  </si>
  <si>
    <t>NEOUROC</t>
  </si>
  <si>
    <t>NEOURO</t>
  </si>
  <si>
    <t>NAFRICAN</t>
  </si>
  <si>
    <t>NAUSTRALIAN</t>
  </si>
  <si>
    <t>CPALEST</t>
  </si>
  <si>
    <t>CARAB</t>
  </si>
  <si>
    <t>CISRAELI</t>
  </si>
  <si>
    <t>CASIAN</t>
  </si>
  <si>
    <t>CAMERICAN</t>
  </si>
  <si>
    <t xml:space="preserve">الضفة الغربية </t>
  </si>
  <si>
    <t>محافظة القدس</t>
  </si>
  <si>
    <t>Jerusalem Gov.</t>
  </si>
  <si>
    <t>عدد ليالي
 المبيت</t>
  </si>
  <si>
    <t>No. of
 Guests</t>
  </si>
  <si>
    <t>No. of
 Nights</t>
  </si>
  <si>
    <t>** Jerusalem Governorate is not included</t>
  </si>
  <si>
    <t>*Jerusalem Governorate is not included</t>
  </si>
  <si>
    <t>**Jerusalem Governorate is not included</t>
  </si>
  <si>
    <t xml:space="preserve"> U.S.A &amp; Canada</t>
  </si>
  <si>
    <t>صالون تجميل</t>
  </si>
  <si>
    <t>Saloon</t>
  </si>
  <si>
    <t>Middle of West Bank*</t>
  </si>
  <si>
    <t>جدول 1: المؤشرات الرئيسية للنشاط الفندقي حسب الشهر والمنطقة خلال الربع الثالث، 2017</t>
  </si>
  <si>
    <t>Table 1: Main Indicators for Hotel Activities by Month and Region During the Third Quarter, 2017</t>
  </si>
  <si>
    <t>تموز</t>
  </si>
  <si>
    <t>آب</t>
  </si>
  <si>
    <t>أيلول</t>
  </si>
  <si>
    <t>July</t>
  </si>
  <si>
    <t>August</t>
  </si>
  <si>
    <t>September</t>
  </si>
  <si>
    <t>*As in September 2017</t>
  </si>
  <si>
    <t>* كما في شهر أيلول، 2017</t>
  </si>
  <si>
    <t>جدول 2: عدد الفنادق وعدد الغرف حسب توفر التجهيزات والمنطقة كما في شهر أيلول، 2017</t>
  </si>
  <si>
    <t>Table 2: Number of Hotels and Rooms by Facilities and Region as in September, 2017</t>
  </si>
  <si>
    <t>Table 3: Number of Hotels by Availability of Public Services and Region as in September, 2017</t>
  </si>
  <si>
    <t>جدول 3: عدد الفنادق حسب توفر الخدمات العامة والمنطقة كما في شهر أيلول، 2017</t>
  </si>
  <si>
    <t>جدول 5: عدد ونسبة النزلاء حسب الجنسية والمنطقة خلال الربع االثالث، 2017</t>
  </si>
  <si>
    <t>Table 5: Number and Percentage of Guests by Nationality and Region During the Third Quarter, 2017</t>
  </si>
  <si>
    <t>Table 5 (Cont.): Number and Percentage of Guests by Nationality and Region During theThird Quarter, 2017</t>
  </si>
  <si>
    <t>جدول 5 (تابع): عدد ونسبة النزلاء حسب الجنسية والمنطقة خلال الربع الثالث، 2017</t>
  </si>
  <si>
    <t>Table 6: Number and Percentage of Guest Nights by Nationality and Region During the Third Quarter, 2017</t>
  </si>
  <si>
    <t>جدول 6: عدد ونسبة ليالي المبيت حسب الجنسية والمنطقة خلال الربع الثالث، 2017</t>
  </si>
  <si>
    <t>جدول 6 (تابع): عدد ونسبة ليالي المبيت حسب الجنسية والمنطقة خلال الربع الثالث، 2017</t>
  </si>
  <si>
    <t>Table 6 (Cont.): Number and Percentage of Guest Nights by Nationality and Region During the Third Quarter, 2017</t>
  </si>
  <si>
    <t>Table 7: Average Length of Stay for the Guests in Hotels (Night/Guest) by Nationality and Region During the Third Quarter, 2017</t>
  </si>
  <si>
    <t>جدول 7: معدل مدة اقامة النزلاء في الفنادق (ليلة/نزيل) حسب الجنسية والمنطقة خلال الربع الثالث، 2017</t>
  </si>
  <si>
    <t xml:space="preserve">الولايات المتحدة وكندا      </t>
  </si>
  <si>
    <r>
      <rPr>
        <sz val="9"/>
        <color theme="1"/>
        <rFont val="Simplified Arabic"/>
        <family val="1"/>
      </rPr>
      <t>العدد</t>
    </r>
    <r>
      <rPr>
        <sz val="9"/>
        <color theme="1"/>
        <rFont val="Arial"/>
        <family val="2"/>
      </rPr>
      <t xml:space="preserve">
Number</t>
    </r>
  </si>
  <si>
    <t>(-): لا يوجد</t>
  </si>
  <si>
    <t>(-): Nill</t>
  </si>
  <si>
    <t>جدول 4: متوسط عدد العاملين في الفنادق حسب طبيعة العمل والجنس والمنطقة خلال الربع الثالث، 2017</t>
  </si>
  <si>
    <t>Table 4: Average Number of Workers in Hotels by Type of Work, Sex and Region During the Third Quarter, 2017</t>
  </si>
  <si>
    <t>*0.0</t>
  </si>
</sst>
</file>

<file path=xl/styles.xml><?xml version="1.0" encoding="utf-8"?>
<styleSheet xmlns="http://schemas.openxmlformats.org/spreadsheetml/2006/main">
  <numFmts count="13">
    <numFmt numFmtId="43" formatCode="_-* #,##0.00_-;_-* #,##0.00\-;_-* &quot;-&quot;??_-;_-@_-"/>
    <numFmt numFmtId="164" formatCode="_(* #,##0.00_);_(* \(#,##0.00\);_(* &quot;-&quot;??_);_(@_)"/>
    <numFmt numFmtId="165" formatCode="0.0"/>
    <numFmt numFmtId="166" formatCode="_-* #,##0_-;_-* #,##0\-;_-* &quot;-&quot;??_-;_-@_-"/>
    <numFmt numFmtId="167" formatCode="#,##0.0"/>
    <numFmt numFmtId="168" formatCode="_-* #,##0.0_-;_-* #,##0.0\-;_-* &quot;-&quot;??_-;_-@_-"/>
    <numFmt numFmtId="169" formatCode="###0"/>
    <numFmt numFmtId="170" formatCode="_(* #,##0.0_);_(* \(#,##0.0\);_(* &quot;-&quot;??_);_(@_)"/>
    <numFmt numFmtId="171" formatCode="####.0"/>
    <numFmt numFmtId="172" formatCode="_-* #,##0.0_-;_-* #,##0.0\-;_-* &quot;-&quot;?_-;_-@_-"/>
    <numFmt numFmtId="173" formatCode="#,##0_ ;\-#,##0\ "/>
    <numFmt numFmtId="174" formatCode="_ * #,##0_ ;_ * \-#,##0_ ;_ * &quot;-&quot;??_ ;_ @_ "/>
    <numFmt numFmtId="175" formatCode="#,##0_);&quot;(&quot;#,##0&quot;)&quot;;&quot;-&quot;_)"/>
  </numFmts>
  <fonts count="4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11"/>
      <color theme="1"/>
      <name val="Arial"/>
      <family val="2"/>
    </font>
    <font>
      <sz val="5"/>
      <color theme="1"/>
      <name val="Times New Roman"/>
      <family val="1"/>
    </font>
    <font>
      <b/>
      <sz val="9"/>
      <color theme="1"/>
      <name val="Simplified Arabic"/>
      <family val="1"/>
    </font>
    <font>
      <b/>
      <sz val="9"/>
      <color theme="1"/>
      <name val="Arial"/>
      <family val="2"/>
    </font>
    <font>
      <sz val="9"/>
      <color theme="1"/>
      <name val="Simplified Arabic"/>
      <family val="1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Simplified Arabic"/>
      <family val="1"/>
    </font>
    <font>
      <sz val="9"/>
      <color rgb="FF000000"/>
      <name val="Simplified Arabic"/>
      <family val="1"/>
    </font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  <scheme val="minor"/>
    </font>
    <font>
      <b/>
      <sz val="9"/>
      <name val="Arial"/>
      <family val="2"/>
    </font>
    <font>
      <sz val="11"/>
      <color rgb="FFFF0000"/>
      <name val="Arial"/>
      <family val="2"/>
      <charset val="178"/>
      <scheme val="minor"/>
    </font>
    <font>
      <b/>
      <sz val="9"/>
      <name val="Simplified Arabic"/>
      <family val="1"/>
    </font>
    <font>
      <sz val="9"/>
      <name val="Simplified Arabic"/>
      <family val="1"/>
    </font>
    <font>
      <b/>
      <sz val="11"/>
      <color theme="1"/>
      <name val="Simplified Arabic"/>
      <family val="1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rgb="FF0070C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0">
    <xf numFmtId="0" fontId="0" fillId="0" borderId="0"/>
    <xf numFmtId="43" fontId="15" fillId="0" borderId="0" applyFont="0" applyFill="0" applyBorder="0" applyAlignment="0" applyProtection="0"/>
    <xf numFmtId="0" fontId="28" fillId="0" borderId="0"/>
    <xf numFmtId="0" fontId="1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589">
    <xf numFmtId="0" fontId="0" fillId="0" borderId="0" xfId="0"/>
    <xf numFmtId="0" fontId="10" fillId="0" borderId="0" xfId="0" applyFont="1" applyAlignment="1">
      <alignment horizontal="center" readingOrder="2"/>
    </xf>
    <xf numFmtId="0" fontId="9" fillId="0" borderId="0" xfId="0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3" fillId="0" borderId="0" xfId="0" applyFont="1" applyAlignment="1">
      <alignment horizontal="center" readingOrder="1"/>
    </xf>
    <xf numFmtId="0" fontId="0" fillId="0" borderId="0" xfId="0" applyAlignment="1">
      <alignment wrapText="1"/>
    </xf>
    <xf numFmtId="168" fontId="0" fillId="0" borderId="0" xfId="0" applyNumberFormat="1"/>
    <xf numFmtId="166" fontId="0" fillId="0" borderId="0" xfId="0" applyNumberFormat="1"/>
    <xf numFmtId="0" fontId="0" fillId="0" borderId="0" xfId="0" applyAlignment="1"/>
    <xf numFmtId="0" fontId="4" fillId="0" borderId="0" xfId="0" applyFont="1" applyAlignment="1">
      <alignment readingOrder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readingOrder="1"/>
    </xf>
    <xf numFmtId="165" fontId="0" fillId="0" borderId="0" xfId="0" applyNumberFormat="1"/>
    <xf numFmtId="0" fontId="5" fillId="0" borderId="1" xfId="0" applyFont="1" applyBorder="1" applyAlignment="1">
      <alignment horizontal="right" vertical="center" indent="1" readingOrder="2"/>
    </xf>
    <xf numFmtId="0" fontId="7" fillId="0" borderId="4" xfId="0" applyFont="1" applyBorder="1" applyAlignment="1">
      <alignment horizontal="right" vertical="center" indent="1" readingOrder="2"/>
    </xf>
    <xf numFmtId="0" fontId="7" fillId="0" borderId="6" xfId="0" applyFont="1" applyBorder="1" applyAlignment="1">
      <alignment horizontal="right" vertical="center" indent="1" readingOrder="2"/>
    </xf>
    <xf numFmtId="0" fontId="6" fillId="0" borderId="3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 readingOrder="1"/>
    </xf>
    <xf numFmtId="0" fontId="5" fillId="0" borderId="1" xfId="0" applyFont="1" applyBorder="1" applyAlignment="1">
      <alignment horizontal="right" vertical="center" wrapText="1" indent="1" readingOrder="2"/>
    </xf>
    <xf numFmtId="3" fontId="5" fillId="0" borderId="1" xfId="0" applyNumberFormat="1" applyFont="1" applyBorder="1" applyAlignment="1">
      <alignment horizontal="right" vertical="center" wrapText="1" indent="1" readingOrder="2"/>
    </xf>
    <xf numFmtId="0" fontId="8" fillId="0" borderId="9" xfId="0" applyFont="1" applyBorder="1" applyAlignment="1">
      <alignment horizontal="center" vertical="center" wrapText="1" readingOrder="1"/>
    </xf>
    <xf numFmtId="3" fontId="17" fillId="0" borderId="2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1" readingOrder="1"/>
    </xf>
    <xf numFmtId="0" fontId="8" fillId="0" borderId="5" xfId="0" applyFont="1" applyBorder="1" applyAlignment="1">
      <alignment horizontal="left" vertical="top" indent="1" readingOrder="1"/>
    </xf>
    <xf numFmtId="0" fontId="0" fillId="0" borderId="0" xfId="0" applyAlignment="1">
      <alignment horizontal="right" vertical="top" indent="1"/>
    </xf>
    <xf numFmtId="0" fontId="0" fillId="0" borderId="0" xfId="0" applyFont="1" applyAlignment="1">
      <alignment horizontal="right" vertical="top" indent="1"/>
    </xf>
    <xf numFmtId="0" fontId="7" fillId="0" borderId="4" xfId="0" applyFont="1" applyBorder="1" applyAlignment="1">
      <alignment horizontal="right" vertical="center" wrapText="1" indent="1" readingOrder="2"/>
    </xf>
    <xf numFmtId="3" fontId="5" fillId="0" borderId="4" xfId="0" applyNumberFormat="1" applyFont="1" applyBorder="1" applyAlignment="1">
      <alignment horizontal="right" vertical="center" wrapText="1" indent="1" readingOrder="2"/>
    </xf>
    <xf numFmtId="3" fontId="7" fillId="0" borderId="4" xfId="0" applyNumberFormat="1" applyFont="1" applyBorder="1" applyAlignment="1">
      <alignment horizontal="right" vertical="center" wrapText="1" indent="1" readingOrder="2"/>
    </xf>
    <xf numFmtId="0" fontId="7" fillId="0" borderId="6" xfId="0" applyFont="1" applyBorder="1" applyAlignment="1">
      <alignment horizontal="right" vertical="center" wrapText="1" indent="1" readingOrder="2"/>
    </xf>
    <xf numFmtId="0" fontId="6" fillId="0" borderId="5" xfId="0" applyFont="1" applyBorder="1" applyAlignment="1">
      <alignment horizontal="left" vertical="center" wrapText="1" indent="1" readingOrder="1"/>
    </xf>
    <xf numFmtId="0" fontId="8" fillId="0" borderId="5" xfId="0" applyFont="1" applyBorder="1" applyAlignment="1">
      <alignment horizontal="left" vertical="center" wrapText="1" indent="1" readingOrder="1"/>
    </xf>
    <xf numFmtId="0" fontId="8" fillId="0" borderId="8" xfId="0" applyFont="1" applyBorder="1" applyAlignment="1">
      <alignment horizontal="left" vertical="center" wrapText="1" indent="1" readingOrder="1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0" fontId="24" fillId="0" borderId="0" xfId="0" applyFont="1"/>
    <xf numFmtId="0" fontId="25" fillId="0" borderId="4" xfId="0" applyFont="1" applyBorder="1" applyAlignment="1">
      <alignment horizontal="right" vertical="center" indent="1" readingOrder="2"/>
    </xf>
    <xf numFmtId="0" fontId="23" fillId="0" borderId="5" xfId="0" applyFont="1" applyBorder="1" applyAlignment="1">
      <alignment horizontal="left" vertical="center" wrapText="1" indent="1" readingOrder="1"/>
    </xf>
    <xf numFmtId="0" fontId="23" fillId="0" borderId="5" xfId="0" applyFont="1" applyBorder="1" applyAlignment="1">
      <alignment horizontal="left" vertical="center" indent="1" readingOrder="1"/>
    </xf>
    <xf numFmtId="0" fontId="26" fillId="0" borderId="4" xfId="0" applyFont="1" applyBorder="1" applyAlignment="1">
      <alignment horizontal="right" vertical="center" indent="1" readingOrder="2"/>
    </xf>
    <xf numFmtId="0" fontId="21" fillId="0" borderId="5" xfId="0" applyFont="1" applyBorder="1" applyAlignment="1">
      <alignment horizontal="left" vertical="center" wrapText="1" indent="1" readingOrder="1"/>
    </xf>
    <xf numFmtId="0" fontId="21" fillId="0" borderId="5" xfId="0" applyFont="1" applyBorder="1" applyAlignment="1">
      <alignment horizontal="left" vertical="center" indent="1" readingOrder="1"/>
    </xf>
    <xf numFmtId="0" fontId="0" fillId="0" borderId="0" xfId="0" applyBorder="1"/>
    <xf numFmtId="0" fontId="7" fillId="0" borderId="15" xfId="0" applyFont="1" applyBorder="1" applyAlignment="1">
      <alignment horizontal="center" vertical="center" wrapText="1" readingOrder="2"/>
    </xf>
    <xf numFmtId="166" fontId="24" fillId="0" borderId="0" xfId="0" applyNumberFormat="1" applyFont="1"/>
    <xf numFmtId="170" fontId="0" fillId="0" borderId="0" xfId="0" applyNumberFormat="1"/>
    <xf numFmtId="164" fontId="0" fillId="0" borderId="0" xfId="0" applyNumberFormat="1"/>
    <xf numFmtId="168" fontId="0" fillId="0" borderId="0" xfId="1" applyNumberFormat="1" applyFont="1"/>
    <xf numFmtId="0" fontId="8" fillId="0" borderId="8" xfId="0" applyFont="1" applyBorder="1" applyAlignment="1">
      <alignment horizontal="left" vertical="center" indent="1" readingOrder="1"/>
    </xf>
    <xf numFmtId="166" fontId="0" fillId="2" borderId="0" xfId="0" applyNumberFormat="1" applyFill="1"/>
    <xf numFmtId="0" fontId="0" fillId="2" borderId="0" xfId="0" applyFill="1"/>
    <xf numFmtId="169" fontId="0" fillId="0" borderId="0" xfId="0" applyNumberFormat="1"/>
    <xf numFmtId="166" fontId="22" fillId="0" borderId="2" xfId="1" applyNumberFormat="1" applyFont="1" applyBorder="1" applyAlignment="1">
      <alignment horizontal="right" vertical="center" indent="1"/>
    </xf>
    <xf numFmtId="166" fontId="11" fillId="0" borderId="2" xfId="1" applyNumberFormat="1" applyFont="1" applyBorder="1" applyAlignment="1">
      <alignment horizontal="right" vertical="center" indent="1"/>
    </xf>
    <xf numFmtId="168" fontId="22" fillId="0" borderId="2" xfId="1" applyNumberFormat="1" applyFont="1" applyBorder="1" applyAlignment="1">
      <alignment horizontal="right" vertical="center" indent="1"/>
    </xf>
    <xf numFmtId="166" fontId="22" fillId="0" borderId="0" xfId="1" applyNumberFormat="1" applyFont="1" applyBorder="1" applyAlignment="1">
      <alignment horizontal="right" vertical="center" indent="1"/>
    </xf>
    <xf numFmtId="166" fontId="11" fillId="0" borderId="0" xfId="1" applyNumberFormat="1" applyFont="1" applyBorder="1" applyAlignment="1">
      <alignment horizontal="right" vertical="center" indent="1"/>
    </xf>
    <xf numFmtId="168" fontId="22" fillId="0" borderId="0" xfId="1" applyNumberFormat="1" applyFont="1" applyBorder="1" applyAlignment="1">
      <alignment horizontal="right" vertical="center" indent="1"/>
    </xf>
    <xf numFmtId="166" fontId="20" fillId="0" borderId="0" xfId="1" applyNumberFormat="1" applyFont="1" applyBorder="1" applyAlignment="1">
      <alignment horizontal="right" vertical="center" indent="1"/>
    </xf>
    <xf numFmtId="168" fontId="20" fillId="0" borderId="0" xfId="1" applyNumberFormat="1" applyFont="1" applyBorder="1" applyAlignment="1">
      <alignment horizontal="right" vertical="center" indent="1"/>
    </xf>
    <xf numFmtId="166" fontId="12" fillId="0" borderId="0" xfId="1" applyNumberFormat="1" applyFont="1" applyBorder="1" applyAlignment="1">
      <alignment horizontal="right" vertical="center" indent="1"/>
    </xf>
    <xf numFmtId="168" fontId="12" fillId="0" borderId="0" xfId="1" applyNumberFormat="1" applyFont="1" applyBorder="1" applyAlignment="1">
      <alignment horizontal="right" vertical="center" indent="1"/>
    </xf>
    <xf numFmtId="166" fontId="12" fillId="0" borderId="7" xfId="1" applyNumberFormat="1" applyFont="1" applyBorder="1" applyAlignment="1">
      <alignment horizontal="right" vertical="center" indent="1"/>
    </xf>
    <xf numFmtId="168" fontId="12" fillId="0" borderId="7" xfId="1" applyNumberFormat="1" applyFont="1" applyBorder="1" applyAlignment="1">
      <alignment horizontal="right" vertical="center" indent="1"/>
    </xf>
    <xf numFmtId="168" fontId="11" fillId="0" borderId="2" xfId="1" applyNumberFormat="1" applyFont="1" applyBorder="1" applyAlignment="1">
      <alignment horizontal="right" vertical="center" indent="1"/>
    </xf>
    <xf numFmtId="168" fontId="11" fillId="0" borderId="0" xfId="1" applyNumberFormat="1" applyFont="1" applyBorder="1" applyAlignment="1">
      <alignment horizontal="right" vertical="center" indent="1"/>
    </xf>
    <xf numFmtId="166" fontId="19" fillId="0" borderId="0" xfId="1" applyNumberFormat="1" applyFont="1" applyBorder="1" applyAlignment="1">
      <alignment horizontal="right" vertical="center" indent="1"/>
    </xf>
    <xf numFmtId="166" fontId="19" fillId="0" borderId="7" xfId="1" applyNumberFormat="1" applyFont="1" applyBorder="1" applyAlignment="1">
      <alignment horizontal="right" vertical="center" indent="1"/>
    </xf>
    <xf numFmtId="0" fontId="28" fillId="0" borderId="0" xfId="2"/>
    <xf numFmtId="0" fontId="30" fillId="0" borderId="18" xfId="2" applyFont="1" applyBorder="1" applyAlignment="1">
      <alignment horizontal="center" wrapText="1"/>
    </xf>
    <xf numFmtId="0" fontId="30" fillId="0" borderId="19" xfId="2" applyFont="1" applyBorder="1" applyAlignment="1">
      <alignment horizontal="center" wrapText="1"/>
    </xf>
    <xf numFmtId="0" fontId="30" fillId="0" borderId="20" xfId="2" applyFont="1" applyBorder="1" applyAlignment="1">
      <alignment horizontal="center" wrapText="1"/>
    </xf>
    <xf numFmtId="0" fontId="30" fillId="0" borderId="22" xfId="2" applyFont="1" applyBorder="1" applyAlignment="1">
      <alignment horizontal="left" vertical="top" wrapText="1"/>
    </xf>
    <xf numFmtId="169" fontId="30" fillId="0" borderId="23" xfId="2" applyNumberFormat="1" applyFont="1" applyBorder="1" applyAlignment="1">
      <alignment horizontal="right" vertical="top"/>
    </xf>
    <xf numFmtId="171" fontId="30" fillId="0" borderId="24" xfId="2" applyNumberFormat="1" applyFont="1" applyBorder="1" applyAlignment="1">
      <alignment horizontal="right" vertical="top"/>
    </xf>
    <xf numFmtId="171" fontId="30" fillId="0" borderId="25" xfId="2" applyNumberFormat="1" applyFont="1" applyBorder="1" applyAlignment="1">
      <alignment horizontal="right" vertical="top"/>
    </xf>
    <xf numFmtId="0" fontId="30" fillId="0" borderId="27" xfId="2" applyFont="1" applyBorder="1" applyAlignment="1">
      <alignment horizontal="left" vertical="top" wrapText="1"/>
    </xf>
    <xf numFmtId="169" fontId="30" fillId="0" borderId="28" xfId="2" applyNumberFormat="1" applyFont="1" applyBorder="1" applyAlignment="1">
      <alignment horizontal="right" vertical="top"/>
    </xf>
    <xf numFmtId="171" fontId="30" fillId="0" borderId="29" xfId="2" applyNumberFormat="1" applyFont="1" applyBorder="1" applyAlignment="1">
      <alignment horizontal="right" vertical="top"/>
    </xf>
    <xf numFmtId="171" fontId="30" fillId="0" borderId="30" xfId="2" applyNumberFormat="1" applyFont="1" applyBorder="1" applyAlignment="1">
      <alignment horizontal="right" vertical="top"/>
    </xf>
    <xf numFmtId="0" fontId="30" fillId="0" borderId="32" xfId="2" applyFont="1" applyBorder="1" applyAlignment="1">
      <alignment horizontal="left" vertical="top" wrapText="1"/>
    </xf>
    <xf numFmtId="169" fontId="30" fillId="0" borderId="33" xfId="2" applyNumberFormat="1" applyFont="1" applyBorder="1" applyAlignment="1">
      <alignment horizontal="right" vertical="top"/>
    </xf>
    <xf numFmtId="171" fontId="30" fillId="0" borderId="34" xfId="2" applyNumberFormat="1" applyFont="1" applyBorder="1" applyAlignment="1">
      <alignment horizontal="right" vertical="top"/>
    </xf>
    <xf numFmtId="0" fontId="28" fillId="0" borderId="35" xfId="2" applyBorder="1" applyAlignment="1">
      <alignment horizontal="center" vertical="center"/>
    </xf>
    <xf numFmtId="0" fontId="1" fillId="0" borderId="0" xfId="3"/>
    <xf numFmtId="17" fontId="1" fillId="0" borderId="0" xfId="3" applyNumberFormat="1"/>
    <xf numFmtId="0" fontId="31" fillId="0" borderId="36" xfId="3" applyFont="1" applyBorder="1" applyAlignment="1">
      <alignment horizontal="right" wrapText="1" readingOrder="2"/>
    </xf>
    <xf numFmtId="3" fontId="31" fillId="0" borderId="37" xfId="3" applyNumberFormat="1" applyFont="1" applyBorder="1" applyAlignment="1">
      <alignment horizontal="right" wrapText="1" readingOrder="2"/>
    </xf>
    <xf numFmtId="4" fontId="31" fillId="0" borderId="37" xfId="3" applyNumberFormat="1" applyFont="1" applyBorder="1" applyAlignment="1">
      <alignment horizontal="right" wrapText="1" readingOrder="2"/>
    </xf>
    <xf numFmtId="0" fontId="31" fillId="0" borderId="37" xfId="3" applyFont="1" applyBorder="1" applyAlignment="1">
      <alignment horizontal="right" wrapText="1" readingOrder="2"/>
    </xf>
    <xf numFmtId="0" fontId="31" fillId="0" borderId="38" xfId="3" applyFont="1" applyBorder="1" applyAlignment="1">
      <alignment horizontal="right" wrapText="1" readingOrder="2"/>
    </xf>
    <xf numFmtId="0" fontId="32" fillId="0" borderId="36" xfId="3" applyFont="1" applyBorder="1" applyAlignment="1">
      <alignment horizontal="right" wrapText="1" indent="1" readingOrder="2"/>
    </xf>
    <xf numFmtId="3" fontId="32" fillId="0" borderId="37" xfId="3" applyNumberFormat="1" applyFont="1" applyBorder="1" applyAlignment="1">
      <alignment horizontal="right" wrapText="1" indent="1" readingOrder="2"/>
    </xf>
    <xf numFmtId="4" fontId="32" fillId="0" borderId="37" xfId="3" applyNumberFormat="1" applyFont="1" applyBorder="1" applyAlignment="1">
      <alignment horizontal="right" wrapText="1" indent="1" readingOrder="2"/>
    </xf>
    <xf numFmtId="0" fontId="32" fillId="0" borderId="37" xfId="3" applyFont="1" applyBorder="1" applyAlignment="1">
      <alignment horizontal="right" wrapText="1" indent="1" readingOrder="2"/>
    </xf>
    <xf numFmtId="0" fontId="32" fillId="0" borderId="38" xfId="3" applyFont="1" applyBorder="1" applyAlignment="1">
      <alignment horizontal="right" wrapText="1" indent="1" readingOrder="2"/>
    </xf>
    <xf numFmtId="165" fontId="1" fillId="0" borderId="0" xfId="3" applyNumberFormat="1"/>
    <xf numFmtId="0" fontId="33" fillId="0" borderId="36" xfId="3" applyFont="1" applyBorder="1" applyAlignment="1">
      <alignment horizontal="right" wrapText="1" indent="1" readingOrder="2"/>
    </xf>
    <xf numFmtId="3" fontId="33" fillId="0" borderId="37" xfId="3" applyNumberFormat="1" applyFont="1" applyBorder="1" applyAlignment="1">
      <alignment horizontal="right" wrapText="1" indent="1" readingOrder="2"/>
    </xf>
    <xf numFmtId="4" fontId="33" fillId="0" borderId="37" xfId="3" applyNumberFormat="1" applyFont="1" applyBorder="1" applyAlignment="1">
      <alignment horizontal="right" wrapText="1" indent="1" readingOrder="1"/>
    </xf>
    <xf numFmtId="4" fontId="33" fillId="0" borderId="37" xfId="3" applyNumberFormat="1" applyFont="1" applyBorder="1" applyAlignment="1">
      <alignment horizontal="right" wrapText="1" indent="1" readingOrder="2"/>
    </xf>
    <xf numFmtId="0" fontId="33" fillId="0" borderId="37" xfId="3" applyFont="1" applyBorder="1" applyAlignment="1">
      <alignment horizontal="right" wrapText="1" indent="1" readingOrder="2"/>
    </xf>
    <xf numFmtId="0" fontId="33" fillId="0" borderId="38" xfId="3" applyFont="1" applyBorder="1" applyAlignment="1">
      <alignment horizontal="right" wrapText="1" indent="1" readingOrder="2"/>
    </xf>
    <xf numFmtId="3" fontId="5" fillId="0" borderId="1" xfId="0" applyNumberFormat="1" applyFont="1" applyBorder="1" applyAlignment="1">
      <alignment horizontal="right" vertical="center" indent="1" readingOrder="2"/>
    </xf>
    <xf numFmtId="3" fontId="25" fillId="0" borderId="4" xfId="0" applyNumberFormat="1" applyFont="1" applyBorder="1" applyAlignment="1">
      <alignment horizontal="right" vertical="center" wrapText="1" indent="1" readingOrder="2"/>
    </xf>
    <xf numFmtId="3" fontId="26" fillId="0" borderId="4" xfId="0" applyNumberFormat="1" applyFont="1" applyBorder="1" applyAlignment="1">
      <alignment horizontal="right" vertical="center" wrapText="1" indent="1" readingOrder="2"/>
    </xf>
    <xf numFmtId="0" fontId="26" fillId="0" borderId="4" xfId="0" applyFont="1" applyBorder="1" applyAlignment="1">
      <alignment horizontal="right" vertical="center" wrapText="1" indent="1" readingOrder="2"/>
    </xf>
    <xf numFmtId="0" fontId="5" fillId="0" borderId="4" xfId="0" applyFont="1" applyBorder="1" applyAlignment="1">
      <alignment horizontal="right" vertical="center" wrapText="1" indent="1" readingOrder="2"/>
    </xf>
    <xf numFmtId="0" fontId="7" fillId="0" borderId="9" xfId="0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left" vertical="top" indent="1" readingOrder="1"/>
    </xf>
    <xf numFmtId="0" fontId="16" fillId="0" borderId="0" xfId="0" applyFont="1" applyAlignment="1">
      <alignment horizontal="right" indent="1"/>
    </xf>
    <xf numFmtId="0" fontId="17" fillId="0" borderId="0" xfId="0" applyFont="1" applyAlignment="1">
      <alignment horizontal="right" indent="1"/>
    </xf>
    <xf numFmtId="0" fontId="16" fillId="0" borderId="0" xfId="0" applyFont="1"/>
    <xf numFmtId="1" fontId="0" fillId="0" borderId="0" xfId="0" applyNumberFormat="1"/>
    <xf numFmtId="0" fontId="24" fillId="0" borderId="0" xfId="0" applyFont="1" applyAlignment="1">
      <alignment horizontal="right" vertical="top" indent="1"/>
    </xf>
    <xf numFmtId="3" fontId="0" fillId="0" borderId="0" xfId="0" applyNumberFormat="1"/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top" indent="1" readingOrder="2"/>
    </xf>
    <xf numFmtId="0" fontId="12" fillId="0" borderId="5" xfId="0" applyFont="1" applyBorder="1" applyAlignment="1">
      <alignment horizontal="left" vertical="top" indent="1" readingOrder="1"/>
    </xf>
    <xf numFmtId="0" fontId="35" fillId="0" borderId="22" xfId="4" applyFont="1" applyBorder="1" applyAlignment="1">
      <alignment horizontal="left" vertical="top" wrapText="1"/>
    </xf>
    <xf numFmtId="0" fontId="35" fillId="0" borderId="27" xfId="4" applyFont="1" applyBorder="1" applyAlignment="1">
      <alignment horizontal="left" vertical="top" wrapText="1"/>
    </xf>
    <xf numFmtId="0" fontId="35" fillId="0" borderId="32" xfId="4" applyFont="1" applyBorder="1" applyAlignment="1">
      <alignment horizontal="left" vertical="top" wrapText="1"/>
    </xf>
    <xf numFmtId="0" fontId="35" fillId="0" borderId="16" xfId="4" applyFont="1" applyBorder="1" applyAlignment="1">
      <alignment horizontal="center" wrapText="1"/>
    </xf>
    <xf numFmtId="169" fontId="35" fillId="0" borderId="46" xfId="4" applyNumberFormat="1" applyFont="1" applyBorder="1" applyAlignment="1">
      <alignment horizontal="right" vertical="top"/>
    </xf>
    <xf numFmtId="169" fontId="35" fillId="0" borderId="47" xfId="4" applyNumberFormat="1" applyFont="1" applyBorder="1" applyAlignment="1">
      <alignment horizontal="right" vertical="top"/>
    </xf>
    <xf numFmtId="169" fontId="35" fillId="0" borderId="48" xfId="4" applyNumberFormat="1" applyFont="1" applyBorder="1" applyAlignment="1">
      <alignment horizontal="right" vertical="top"/>
    </xf>
    <xf numFmtId="166" fontId="35" fillId="0" borderId="23" xfId="1" applyNumberFormat="1" applyFont="1" applyBorder="1" applyAlignment="1">
      <alignment horizontal="right" vertical="top"/>
    </xf>
    <xf numFmtId="166" fontId="35" fillId="0" borderId="25" xfId="1" applyNumberFormat="1" applyFont="1" applyBorder="1" applyAlignment="1">
      <alignment horizontal="right" vertical="top"/>
    </xf>
    <xf numFmtId="166" fontId="35" fillId="0" borderId="28" xfId="1" applyNumberFormat="1" applyFont="1" applyBorder="1" applyAlignment="1">
      <alignment horizontal="right" vertical="top"/>
    </xf>
    <xf numFmtId="166" fontId="35" fillId="0" borderId="30" xfId="1" applyNumberFormat="1" applyFont="1" applyBorder="1" applyAlignment="1">
      <alignment horizontal="right" vertical="top"/>
    </xf>
    <xf numFmtId="166" fontId="35" fillId="0" borderId="33" xfId="1" applyNumberFormat="1" applyFont="1" applyBorder="1" applyAlignment="1">
      <alignment horizontal="right" vertical="top"/>
    </xf>
    <xf numFmtId="166" fontId="35" fillId="0" borderId="35" xfId="1" applyNumberFormat="1" applyFont="1" applyBorder="1" applyAlignment="1">
      <alignment horizontal="right" vertical="top"/>
    </xf>
    <xf numFmtId="0" fontId="35" fillId="0" borderId="40" xfId="5" applyFont="1" applyBorder="1" applyAlignment="1">
      <alignment horizontal="center" wrapText="1"/>
    </xf>
    <xf numFmtId="0" fontId="35" fillId="0" borderId="49" xfId="5" applyFont="1" applyBorder="1" applyAlignment="1">
      <alignment horizontal="center" wrapText="1"/>
    </xf>
    <xf numFmtId="0" fontId="35" fillId="0" borderId="41" xfId="5" applyFont="1" applyBorder="1" applyAlignment="1">
      <alignment horizontal="center" wrapText="1"/>
    </xf>
    <xf numFmtId="0" fontId="35" fillId="0" borderId="43" xfId="5" applyFont="1" applyBorder="1" applyAlignment="1">
      <alignment horizontal="center" wrapText="1"/>
    </xf>
    <xf numFmtId="0" fontId="35" fillId="0" borderId="50" xfId="5" applyFont="1" applyBorder="1" applyAlignment="1">
      <alignment horizontal="center" wrapText="1"/>
    </xf>
    <xf numFmtId="0" fontId="35" fillId="0" borderId="44" xfId="5" applyFont="1" applyBorder="1" applyAlignment="1">
      <alignment horizontal="center" wrapText="1"/>
    </xf>
    <xf numFmtId="0" fontId="35" fillId="0" borderId="22" xfId="5" applyFont="1" applyBorder="1" applyAlignment="1">
      <alignment horizontal="left" vertical="top" wrapText="1"/>
    </xf>
    <xf numFmtId="169" fontId="35" fillId="0" borderId="23" xfId="5" applyNumberFormat="1" applyFont="1" applyBorder="1" applyAlignment="1">
      <alignment horizontal="right" vertical="top"/>
    </xf>
    <xf numFmtId="0" fontId="35" fillId="0" borderId="27" xfId="5" applyFont="1" applyBorder="1" applyAlignment="1">
      <alignment horizontal="left" vertical="top" wrapText="1"/>
    </xf>
    <xf numFmtId="169" fontId="35" fillId="0" borderId="28" xfId="5" applyNumberFormat="1" applyFont="1" applyBorder="1" applyAlignment="1">
      <alignment horizontal="right" vertical="top"/>
    </xf>
    <xf numFmtId="0" fontId="35" fillId="0" borderId="32" xfId="5" applyFont="1" applyBorder="1" applyAlignment="1">
      <alignment horizontal="left" vertical="top" wrapText="1"/>
    </xf>
    <xf numFmtId="169" fontId="35" fillId="0" borderId="33" xfId="5" applyNumberFormat="1" applyFont="1" applyBorder="1" applyAlignment="1">
      <alignment horizontal="right" vertical="top"/>
    </xf>
    <xf numFmtId="166" fontId="35" fillId="0" borderId="24" xfId="1" applyNumberFormat="1" applyFont="1" applyBorder="1" applyAlignment="1">
      <alignment horizontal="right" vertical="top"/>
    </xf>
    <xf numFmtId="166" fontId="35" fillId="0" borderId="29" xfId="1" applyNumberFormat="1" applyFont="1" applyBorder="1" applyAlignment="1">
      <alignment horizontal="right" vertical="top"/>
    </xf>
    <xf numFmtId="166" fontId="35" fillId="0" borderId="34" xfId="1" applyNumberFormat="1" applyFont="1" applyBorder="1" applyAlignment="1">
      <alignment horizontal="right" vertical="top"/>
    </xf>
    <xf numFmtId="0" fontId="34" fillId="0" borderId="0" xfId="5" applyFont="1" applyBorder="1" applyAlignment="1">
      <alignment horizontal="center" vertical="center"/>
    </xf>
    <xf numFmtId="0" fontId="34" fillId="0" borderId="27" xfId="5" applyFont="1" applyBorder="1" applyAlignment="1">
      <alignment horizontal="center" vertical="center"/>
    </xf>
    <xf numFmtId="0" fontId="35" fillId="0" borderId="29" xfId="5" applyFont="1" applyBorder="1" applyAlignment="1">
      <alignment horizontal="center" wrapText="1"/>
    </xf>
    <xf numFmtId="0" fontId="35" fillId="0" borderId="30" xfId="5" applyFont="1" applyBorder="1" applyAlignment="1">
      <alignment horizontal="center" wrapText="1"/>
    </xf>
    <xf numFmtId="0" fontId="35" fillId="0" borderId="51" xfId="5" applyFont="1" applyBorder="1" applyAlignment="1">
      <alignment horizontal="center" wrapText="1"/>
    </xf>
    <xf numFmtId="0" fontId="35" fillId="0" borderId="52" xfId="5" applyFont="1" applyBorder="1" applyAlignment="1">
      <alignment horizontal="center" wrapText="1"/>
    </xf>
    <xf numFmtId="169" fontId="35" fillId="0" borderId="54" xfId="5" applyNumberFormat="1" applyFont="1" applyBorder="1" applyAlignment="1">
      <alignment horizontal="right" vertical="top"/>
    </xf>
    <xf numFmtId="169" fontId="35" fillId="0" borderId="53" xfId="5" applyNumberFormat="1" applyFont="1" applyBorder="1" applyAlignment="1">
      <alignment horizontal="right" vertical="top"/>
    </xf>
    <xf numFmtId="169" fontId="35" fillId="0" borderId="55" xfId="5" applyNumberFormat="1" applyFont="1" applyBorder="1" applyAlignment="1">
      <alignment horizontal="right" vertical="top"/>
    </xf>
    <xf numFmtId="169" fontId="35" fillId="0" borderId="28" xfId="5" applyNumberFormat="1" applyFont="1" applyBorder="1" applyAlignment="1">
      <alignment horizontal="center" wrapText="1"/>
    </xf>
    <xf numFmtId="168" fontId="35" fillId="0" borderId="53" xfId="1" applyNumberFormat="1" applyFont="1" applyBorder="1" applyAlignment="1">
      <alignment horizontal="center" wrapText="1"/>
    </xf>
    <xf numFmtId="168" fontId="35" fillId="0" borderId="54" xfId="1" applyNumberFormat="1" applyFont="1" applyBorder="1" applyAlignment="1">
      <alignment horizontal="right" vertical="top"/>
    </xf>
    <xf numFmtId="168" fontId="35" fillId="0" borderId="53" xfId="1" applyNumberFormat="1" applyFont="1" applyBorder="1" applyAlignment="1">
      <alignment horizontal="right" vertical="top"/>
    </xf>
    <xf numFmtId="168" fontId="35" fillId="0" borderId="55" xfId="1" applyNumberFormat="1" applyFont="1" applyBorder="1" applyAlignment="1">
      <alignment horizontal="right" vertical="top"/>
    </xf>
    <xf numFmtId="0" fontId="34" fillId="0" borderId="0" xfId="5"/>
    <xf numFmtId="169" fontId="35" fillId="0" borderId="24" xfId="5" applyNumberFormat="1" applyFont="1" applyBorder="1" applyAlignment="1">
      <alignment horizontal="right" vertical="top"/>
    </xf>
    <xf numFmtId="169" fontId="35" fillId="0" borderId="29" xfId="5" applyNumberFormat="1" applyFont="1" applyBorder="1" applyAlignment="1">
      <alignment horizontal="right" vertical="top"/>
    </xf>
    <xf numFmtId="169" fontId="35" fillId="0" borderId="34" xfId="5" applyNumberFormat="1" applyFont="1" applyBorder="1" applyAlignment="1">
      <alignment horizontal="right" vertical="top"/>
    </xf>
    <xf numFmtId="0" fontId="35" fillId="0" borderId="0" xfId="5" applyFont="1" applyBorder="1" applyAlignment="1">
      <alignment horizontal="left" vertical="top" wrapText="1"/>
    </xf>
    <xf numFmtId="169" fontId="35" fillId="0" borderId="0" xfId="5" applyNumberFormat="1" applyFont="1" applyBorder="1" applyAlignment="1">
      <alignment horizontal="right" vertical="top"/>
    </xf>
    <xf numFmtId="166" fontId="35" fillId="0" borderId="28" xfId="1" applyNumberFormat="1" applyFont="1" applyBorder="1" applyAlignment="1">
      <alignment horizontal="center" wrapText="1"/>
    </xf>
    <xf numFmtId="166" fontId="35" fillId="0" borderId="28" xfId="5" applyNumberFormat="1" applyFont="1" applyBorder="1" applyAlignment="1">
      <alignment horizontal="center" wrapText="1"/>
    </xf>
    <xf numFmtId="166" fontId="35" fillId="0" borderId="29" xfId="1" applyNumberFormat="1" applyFont="1" applyBorder="1" applyAlignment="1">
      <alignment horizontal="center" wrapText="1"/>
    </xf>
    <xf numFmtId="169" fontId="35" fillId="0" borderId="53" xfId="5" applyNumberFormat="1" applyFont="1" applyBorder="1" applyAlignment="1">
      <alignment horizontal="center" wrapText="1"/>
    </xf>
    <xf numFmtId="168" fontId="35" fillId="0" borderId="28" xfId="5" applyNumberFormat="1" applyFont="1" applyBorder="1" applyAlignment="1">
      <alignment horizontal="center" wrapText="1"/>
    </xf>
    <xf numFmtId="168" fontId="36" fillId="0" borderId="28" xfId="5" applyNumberFormat="1" applyFont="1" applyBorder="1" applyAlignment="1">
      <alignment horizontal="center" wrapText="1"/>
    </xf>
    <xf numFmtId="0" fontId="35" fillId="0" borderId="56" xfId="5" applyFont="1" applyBorder="1" applyAlignment="1">
      <alignment horizontal="center" wrapText="1"/>
    </xf>
    <xf numFmtId="0" fontId="35" fillId="0" borderId="57" xfId="5" applyFont="1" applyBorder="1" applyAlignment="1">
      <alignment horizontal="center" wrapText="1"/>
    </xf>
    <xf numFmtId="0" fontId="35" fillId="0" borderId="58" xfId="5" applyFont="1" applyBorder="1" applyAlignment="1">
      <alignment horizontal="center" wrapText="1"/>
    </xf>
    <xf numFmtId="166" fontId="35" fillId="0" borderId="59" xfId="1" applyNumberFormat="1" applyFont="1" applyBorder="1" applyAlignment="1">
      <alignment horizontal="right" vertical="top"/>
    </xf>
    <xf numFmtId="166" fontId="35" fillId="0" borderId="58" xfId="1" applyNumberFormat="1" applyFont="1" applyBorder="1" applyAlignment="1">
      <alignment horizontal="right" vertical="top"/>
    </xf>
    <xf numFmtId="166" fontId="35" fillId="0" borderId="60" xfId="1" applyNumberFormat="1" applyFont="1" applyBorder="1" applyAlignment="1">
      <alignment horizontal="right" vertical="top"/>
    </xf>
    <xf numFmtId="0" fontId="35" fillId="0" borderId="0" xfId="5" applyFont="1" applyBorder="1" applyAlignment="1">
      <alignment horizontal="center" wrapText="1"/>
    </xf>
    <xf numFmtId="166" fontId="35" fillId="0" borderId="0" xfId="1" applyNumberFormat="1" applyFont="1" applyBorder="1" applyAlignment="1">
      <alignment horizontal="right" vertical="top"/>
    </xf>
    <xf numFmtId="168" fontId="36" fillId="0" borderId="0" xfId="5" applyNumberFormat="1" applyFont="1" applyBorder="1" applyAlignment="1">
      <alignment horizontal="center" wrapText="1"/>
    </xf>
    <xf numFmtId="172" fontId="0" fillId="0" borderId="0" xfId="0" applyNumberFormat="1"/>
    <xf numFmtId="165" fontId="0" fillId="0" borderId="15" xfId="0" applyNumberFormat="1" applyBorder="1"/>
    <xf numFmtId="0" fontId="24" fillId="0" borderId="0" xfId="0" applyFont="1" applyBorder="1"/>
    <xf numFmtId="165" fontId="0" fillId="0" borderId="0" xfId="0" applyNumberFormat="1" applyBorder="1"/>
    <xf numFmtId="0" fontId="0" fillId="0" borderId="2" xfId="0" applyBorder="1"/>
    <xf numFmtId="0" fontId="24" fillId="0" borderId="2" xfId="0" applyFont="1" applyBorder="1"/>
    <xf numFmtId="165" fontId="0" fillId="0" borderId="2" xfId="0" applyNumberFormat="1" applyBorder="1"/>
    <xf numFmtId="0" fontId="0" fillId="0" borderId="3" xfId="0" applyBorder="1"/>
    <xf numFmtId="0" fontId="0" fillId="0" borderId="5" xfId="0" applyBorder="1"/>
    <xf numFmtId="0" fontId="35" fillId="0" borderId="7" xfId="5" applyFon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165" fontId="24" fillId="0" borderId="0" xfId="0" applyNumberFormat="1" applyFont="1" applyBorder="1"/>
    <xf numFmtId="0" fontId="19" fillId="0" borderId="40" xfId="6" applyFont="1" applyBorder="1" applyAlignment="1">
      <alignment horizontal="center" wrapText="1"/>
    </xf>
    <xf numFmtId="0" fontId="19" fillId="0" borderId="49" xfId="6" applyFont="1" applyBorder="1" applyAlignment="1">
      <alignment horizontal="center" wrapText="1"/>
    </xf>
    <xf numFmtId="0" fontId="19" fillId="0" borderId="41" xfId="6" applyFont="1" applyBorder="1" applyAlignment="1">
      <alignment horizontal="center" wrapText="1"/>
    </xf>
    <xf numFmtId="0" fontId="19" fillId="0" borderId="43" xfId="6" applyFont="1" applyBorder="1" applyAlignment="1">
      <alignment horizontal="center" wrapText="1"/>
    </xf>
    <xf numFmtId="0" fontId="19" fillId="0" borderId="50" xfId="6" applyFont="1" applyBorder="1" applyAlignment="1">
      <alignment horizontal="center" wrapText="1"/>
    </xf>
    <xf numFmtId="0" fontId="19" fillId="0" borderId="44" xfId="6" applyFont="1" applyBorder="1" applyAlignment="1">
      <alignment horizontal="center" wrapText="1"/>
    </xf>
    <xf numFmtId="0" fontId="19" fillId="0" borderId="22" xfId="6" applyFont="1" applyBorder="1" applyAlignment="1">
      <alignment horizontal="left" vertical="top" wrapText="1"/>
    </xf>
    <xf numFmtId="0" fontId="19" fillId="0" borderId="27" xfId="6" applyFont="1" applyBorder="1" applyAlignment="1">
      <alignment horizontal="left" vertical="top" wrapText="1"/>
    </xf>
    <xf numFmtId="0" fontId="19" fillId="0" borderId="32" xfId="6" applyFont="1" applyBorder="1" applyAlignment="1">
      <alignment horizontal="left" vertical="top" wrapText="1"/>
    </xf>
    <xf numFmtId="0" fontId="18" fillId="0" borderId="31" xfId="6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18" fillId="0" borderId="27" xfId="6" applyFont="1" applyBorder="1" applyAlignment="1">
      <alignment horizontal="center" vertical="center"/>
    </xf>
    <xf numFmtId="166" fontId="19" fillId="0" borderId="28" xfId="1" applyNumberFormat="1" applyFont="1" applyBorder="1" applyAlignment="1">
      <alignment horizontal="center" wrapText="1"/>
    </xf>
    <xf numFmtId="166" fontId="19" fillId="0" borderId="29" xfId="1" applyNumberFormat="1" applyFont="1" applyBorder="1" applyAlignment="1">
      <alignment horizontal="center" wrapText="1"/>
    </xf>
    <xf numFmtId="166" fontId="19" fillId="0" borderId="23" xfId="1" applyNumberFormat="1" applyFont="1" applyBorder="1" applyAlignment="1">
      <alignment horizontal="right" vertical="top"/>
    </xf>
    <xf numFmtId="166" fontId="19" fillId="0" borderId="24" xfId="1" applyNumberFormat="1" applyFont="1" applyBorder="1" applyAlignment="1">
      <alignment horizontal="right" vertical="top"/>
    </xf>
    <xf numFmtId="166" fontId="19" fillId="0" borderId="28" xfId="1" applyNumberFormat="1" applyFont="1" applyBorder="1" applyAlignment="1">
      <alignment horizontal="right" vertical="top"/>
    </xf>
    <xf numFmtId="166" fontId="19" fillId="0" borderId="29" xfId="1" applyNumberFormat="1" applyFont="1" applyBorder="1" applyAlignment="1">
      <alignment horizontal="right" vertical="top"/>
    </xf>
    <xf numFmtId="166" fontId="19" fillId="0" borderId="33" xfId="1" applyNumberFormat="1" applyFont="1" applyBorder="1" applyAlignment="1">
      <alignment horizontal="right" vertical="top"/>
    </xf>
    <xf numFmtId="166" fontId="19" fillId="0" borderId="34" xfId="1" applyNumberFormat="1" applyFont="1" applyBorder="1" applyAlignment="1">
      <alignment horizontal="right" vertical="top"/>
    </xf>
    <xf numFmtId="166" fontId="19" fillId="0" borderId="28" xfId="6" applyNumberFormat="1" applyFont="1" applyBorder="1" applyAlignment="1">
      <alignment horizontal="center" wrapText="1"/>
    </xf>
    <xf numFmtId="166" fontId="0" fillId="0" borderId="0" xfId="1" applyNumberFormat="1" applyFont="1"/>
    <xf numFmtId="166" fontId="19" fillId="0" borderId="25" xfId="1" applyNumberFormat="1" applyFont="1" applyBorder="1" applyAlignment="1">
      <alignment horizontal="right" vertical="top"/>
    </xf>
    <xf numFmtId="166" fontId="19" fillId="0" borderId="30" xfId="1" applyNumberFormat="1" applyFont="1" applyBorder="1" applyAlignment="1">
      <alignment horizontal="right" vertical="top"/>
    </xf>
    <xf numFmtId="166" fontId="19" fillId="0" borderId="35" xfId="1" applyNumberFormat="1" applyFont="1" applyBorder="1" applyAlignment="1">
      <alignment horizontal="right" vertical="top"/>
    </xf>
    <xf numFmtId="168" fontId="36" fillId="0" borderId="29" xfId="1" applyNumberFormat="1" applyFont="1" applyBorder="1" applyAlignment="1">
      <alignment horizontal="center" wrapText="1"/>
    </xf>
    <xf numFmtId="0" fontId="36" fillId="0" borderId="50" xfId="5" applyFont="1" applyBorder="1" applyAlignment="1">
      <alignment horizontal="center" wrapText="1"/>
    </xf>
    <xf numFmtId="165" fontId="36" fillId="0" borderId="50" xfId="5" applyNumberFormat="1" applyFont="1" applyBorder="1" applyAlignment="1">
      <alignment horizontal="center" wrapText="1"/>
    </xf>
    <xf numFmtId="165" fontId="36" fillId="0" borderId="29" xfId="1" applyNumberFormat="1" applyFont="1" applyBorder="1" applyAlignment="1">
      <alignment horizontal="center" wrapText="1"/>
    </xf>
    <xf numFmtId="168" fontId="36" fillId="0" borderId="0" xfId="1" applyNumberFormat="1" applyFont="1" applyBorder="1" applyAlignment="1">
      <alignment horizontal="center" wrapText="1"/>
    </xf>
    <xf numFmtId="168" fontId="24" fillId="0" borderId="0" xfId="1" applyNumberFormat="1" applyFont="1"/>
    <xf numFmtId="167" fontId="16" fillId="0" borderId="0" xfId="0" applyNumberFormat="1" applyFont="1" applyAlignment="1">
      <alignment horizontal="right" vertical="center" indent="1"/>
    </xf>
    <xf numFmtId="3" fontId="0" fillId="0" borderId="0" xfId="0" applyNumberFormat="1" applyBorder="1"/>
    <xf numFmtId="0" fontId="7" fillId="0" borderId="10" xfId="0" applyFont="1" applyBorder="1" applyAlignment="1">
      <alignment horizontal="center" vertical="top" wrapText="1" readingOrder="2"/>
    </xf>
    <xf numFmtId="0" fontId="5" fillId="0" borderId="9" xfId="0" applyFont="1" applyBorder="1" applyAlignment="1">
      <alignment horizontal="center" vertical="top" wrapText="1" readingOrder="2"/>
    </xf>
    <xf numFmtId="0" fontId="5" fillId="0" borderId="1" xfId="0" applyFont="1" applyBorder="1" applyAlignment="1">
      <alignment horizontal="center" vertical="top" wrapText="1" readingOrder="2"/>
    </xf>
    <xf numFmtId="0" fontId="7" fillId="0" borderId="4" xfId="0" applyFont="1" applyBorder="1" applyAlignment="1">
      <alignment horizontal="center" vertical="top" wrapText="1" readingOrder="2"/>
    </xf>
    <xf numFmtId="0" fontId="7" fillId="0" borderId="10" xfId="0" applyFont="1" applyBorder="1" applyAlignment="1">
      <alignment horizontal="center" vertical="top" wrapText="1" readingOrder="1"/>
    </xf>
    <xf numFmtId="3" fontId="17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24" fillId="0" borderId="0" xfId="0" applyFont="1" applyAlignment="1">
      <alignment horizontal="left" vertical="top" indent="1"/>
    </xf>
    <xf numFmtId="0" fontId="7" fillId="0" borderId="5" xfId="0" applyFont="1" applyBorder="1" applyAlignment="1">
      <alignment horizontal="center" vertical="center" wrapText="1" readingOrder="2"/>
    </xf>
    <xf numFmtId="173" fontId="22" fillId="0" borderId="2" xfId="1" applyNumberFormat="1" applyFont="1" applyBorder="1" applyAlignment="1">
      <alignment horizontal="right" vertical="center" indent="1"/>
    </xf>
    <xf numFmtId="0" fontId="6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2"/>
    </xf>
    <xf numFmtId="0" fontId="7" fillId="0" borderId="10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1"/>
    </xf>
    <xf numFmtId="2" fontId="8" fillId="0" borderId="10" xfId="0" applyNumberFormat="1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right" vertical="center" indent="1" readingOrder="2"/>
    </xf>
    <xf numFmtId="0" fontId="12" fillId="0" borderId="4" xfId="0" applyFont="1" applyBorder="1" applyAlignment="1">
      <alignment horizontal="right" vertical="center" indent="1" readingOrder="2"/>
    </xf>
    <xf numFmtId="0" fontId="12" fillId="0" borderId="6" xfId="0" applyFont="1" applyBorder="1" applyAlignment="1">
      <alignment horizontal="right" vertical="center" indent="1" readingOrder="2"/>
    </xf>
    <xf numFmtId="0" fontId="11" fillId="0" borderId="3" xfId="0" applyFont="1" applyBorder="1" applyAlignment="1">
      <alignment horizontal="left" vertical="center" wrapText="1" indent="1" readingOrder="1"/>
    </xf>
    <xf numFmtId="0" fontId="12" fillId="0" borderId="5" xfId="0" applyFont="1" applyBorder="1" applyAlignment="1">
      <alignment horizontal="left" vertical="center" wrapText="1" indent="1" readingOrder="1"/>
    </xf>
    <xf numFmtId="0" fontId="12" fillId="0" borderId="5" xfId="0" applyFont="1" applyBorder="1" applyAlignment="1">
      <alignment horizontal="left" vertical="center" wrapText="1" indent="1" readingOrder="2"/>
    </xf>
    <xf numFmtId="0" fontId="12" fillId="0" borderId="5" xfId="0" applyFont="1" applyBorder="1" applyAlignment="1">
      <alignment horizontal="left" vertical="center" indent="1" readingOrder="1"/>
    </xf>
    <xf numFmtId="0" fontId="12" fillId="0" borderId="8" xfId="0" applyFont="1" applyBorder="1" applyAlignment="1">
      <alignment horizontal="left" vertical="center" wrapText="1" indent="1" readingOrder="1"/>
    </xf>
    <xf numFmtId="3" fontId="8" fillId="0" borderId="5" xfId="1" applyNumberFormat="1" applyFont="1" applyBorder="1" applyAlignment="1">
      <alignment horizontal="center" vertical="center" wrapText="1"/>
    </xf>
    <xf numFmtId="3" fontId="8" fillId="0" borderId="10" xfId="1" applyNumberFormat="1" applyFont="1" applyBorder="1" applyAlignment="1">
      <alignment horizontal="center" vertical="center"/>
    </xf>
    <xf numFmtId="166" fontId="20" fillId="0" borderId="7" xfId="1" applyNumberFormat="1" applyFont="1" applyBorder="1" applyAlignment="1">
      <alignment horizontal="right" vertical="center" indent="1"/>
    </xf>
    <xf numFmtId="0" fontId="0" fillId="0" borderId="0" xfId="0"/>
    <xf numFmtId="0" fontId="5" fillId="0" borderId="4" xfId="0" applyFont="1" applyBorder="1" applyAlignment="1">
      <alignment horizontal="right" vertical="top" indent="1" readingOrder="2"/>
    </xf>
    <xf numFmtId="0" fontId="7" fillId="0" borderId="4" xfId="0" applyFont="1" applyBorder="1" applyAlignment="1">
      <alignment horizontal="right" vertical="top" indent="1" readingOrder="2"/>
    </xf>
    <xf numFmtId="0" fontId="7" fillId="0" borderId="6" xfId="0" applyFont="1" applyBorder="1" applyAlignment="1">
      <alignment horizontal="right" vertical="top" indent="1" readingOrder="2"/>
    </xf>
    <xf numFmtId="0" fontId="5" fillId="0" borderId="1" xfId="0" applyFont="1" applyBorder="1" applyAlignment="1">
      <alignment horizontal="right" vertical="top" wrapText="1" indent="1" readingOrder="2"/>
    </xf>
    <xf numFmtId="0" fontId="5" fillId="0" borderId="4" xfId="0" applyFont="1" applyBorder="1" applyAlignment="1">
      <alignment horizontal="right" vertical="top" wrapText="1" indent="1" readingOrder="2"/>
    </xf>
    <xf numFmtId="3" fontId="5" fillId="0" borderId="1" xfId="0" applyNumberFormat="1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top" wrapText="1" indent="1" readingOrder="2"/>
    </xf>
    <xf numFmtId="0" fontId="12" fillId="0" borderId="4" xfId="0" applyFont="1" applyBorder="1" applyAlignment="1">
      <alignment horizontal="right" vertical="top" wrapText="1" indent="1" readingOrder="2"/>
    </xf>
    <xf numFmtId="0" fontId="12" fillId="0" borderId="4" xfId="0" applyFont="1" applyBorder="1" applyAlignment="1">
      <alignment horizontal="right" vertical="top" indent="1" readingOrder="2"/>
    </xf>
    <xf numFmtId="0" fontId="12" fillId="0" borderId="6" xfId="0" applyFont="1" applyBorder="1" applyAlignment="1">
      <alignment horizontal="right" vertical="top" wrapText="1" indent="1" readingOrder="2"/>
    </xf>
    <xf numFmtId="169" fontId="37" fillId="0" borderId="4" xfId="7" applyNumberFormat="1" applyFont="1" applyBorder="1" applyAlignment="1">
      <alignment horizontal="right" vertical="center" indent="1"/>
    </xf>
    <xf numFmtId="166" fontId="22" fillId="0" borderId="5" xfId="1" applyNumberFormat="1" applyFont="1" applyBorder="1" applyAlignment="1">
      <alignment horizontal="right" vertical="center" indent="1"/>
    </xf>
    <xf numFmtId="169" fontId="37" fillId="0" borderId="6" xfId="7" applyNumberFormat="1" applyFont="1" applyBorder="1" applyAlignment="1">
      <alignment horizontal="right" vertical="center" indent="1"/>
    </xf>
    <xf numFmtId="166" fontId="22" fillId="0" borderId="7" xfId="1" applyNumberFormat="1" applyFont="1" applyBorder="1" applyAlignment="1">
      <alignment horizontal="right" vertical="center" indent="1"/>
    </xf>
    <xf numFmtId="166" fontId="22" fillId="0" borderId="8" xfId="1" applyNumberFormat="1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center" wrapText="1" readingOrder="1"/>
    </xf>
    <xf numFmtId="3" fontId="11" fillId="0" borderId="4" xfId="0" applyNumberFormat="1" applyFont="1" applyBorder="1" applyAlignment="1">
      <alignment horizontal="right" vertical="center" wrapText="1" indent="1" readingOrder="2"/>
    </xf>
    <xf numFmtId="3" fontId="12" fillId="0" borderId="4" xfId="0" applyNumberFormat="1" applyFont="1" applyBorder="1" applyAlignment="1">
      <alignment horizontal="right" vertical="center" wrapText="1" indent="1" readingOrder="2"/>
    </xf>
    <xf numFmtId="0" fontId="12" fillId="0" borderId="4" xfId="0" applyFont="1" applyBorder="1" applyAlignment="1">
      <alignment horizontal="right" vertical="center" wrapText="1" indent="1" readingOrder="2"/>
    </xf>
    <xf numFmtId="0" fontId="12" fillId="0" borderId="6" xfId="0" applyFont="1" applyBorder="1" applyAlignment="1">
      <alignment horizontal="right" vertical="center" wrapText="1" indent="1" readingOrder="2"/>
    </xf>
    <xf numFmtId="0" fontId="11" fillId="0" borderId="5" xfId="0" applyFont="1" applyBorder="1" applyAlignment="1">
      <alignment horizontal="left" vertical="center" wrapText="1" indent="1" readingOrder="1"/>
    </xf>
    <xf numFmtId="0" fontId="16" fillId="0" borderId="0" xfId="0" applyFont="1" applyAlignment="1">
      <alignment horizontal="right" readingOrder="2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7" fontId="22" fillId="0" borderId="2" xfId="1" applyNumberFormat="1" applyFont="1" applyBorder="1" applyAlignment="1">
      <alignment horizontal="right" vertical="center" indent="1"/>
    </xf>
    <xf numFmtId="167" fontId="22" fillId="0" borderId="0" xfId="1" applyNumberFormat="1" applyFont="1" applyBorder="1" applyAlignment="1">
      <alignment horizontal="right" vertical="center" indent="1"/>
    </xf>
    <xf numFmtId="174" fontId="39" fillId="0" borderId="0" xfId="1" applyNumberFormat="1" applyFont="1" applyBorder="1" applyAlignment="1">
      <alignment horizontal="right" vertical="center" indent="1"/>
    </xf>
    <xf numFmtId="167" fontId="20" fillId="0" borderId="0" xfId="1" applyNumberFormat="1" applyFont="1" applyBorder="1" applyAlignment="1">
      <alignment horizontal="right" vertical="center" indent="1"/>
    </xf>
    <xf numFmtId="174" fontId="39" fillId="0" borderId="7" xfId="1" applyNumberFormat="1" applyFont="1" applyBorder="1" applyAlignment="1">
      <alignment horizontal="right" vertical="center" indent="1"/>
    </xf>
    <xf numFmtId="167" fontId="20" fillId="0" borderId="7" xfId="1" applyNumberFormat="1" applyFont="1" applyBorder="1" applyAlignment="1">
      <alignment horizontal="right" vertical="center" indent="1"/>
    </xf>
    <xf numFmtId="3" fontId="22" fillId="0" borderId="2" xfId="1" applyNumberFormat="1" applyFont="1" applyBorder="1" applyAlignment="1">
      <alignment horizontal="right" vertical="center" indent="1"/>
    </xf>
    <xf numFmtId="3" fontId="22" fillId="0" borderId="0" xfId="1" applyNumberFormat="1" applyFont="1" applyBorder="1" applyAlignment="1">
      <alignment horizontal="right" vertical="center" indent="1"/>
    </xf>
    <xf numFmtId="3" fontId="22" fillId="0" borderId="7" xfId="1" applyNumberFormat="1" applyFont="1" applyBorder="1" applyAlignment="1">
      <alignment horizontal="right" vertical="center" indent="1"/>
    </xf>
    <xf numFmtId="165" fontId="12" fillId="0" borderId="0" xfId="0" applyNumberFormat="1" applyFont="1" applyBorder="1" applyAlignment="1">
      <alignment horizontal="right" vertical="center" indent="1"/>
    </xf>
    <xf numFmtId="174" fontId="19" fillId="0" borderId="0" xfId="1" applyNumberFormat="1" applyFont="1" applyBorder="1" applyAlignment="1">
      <alignment horizontal="right" vertical="center" indent="1"/>
    </xf>
    <xf numFmtId="169" fontId="19" fillId="0" borderId="0" xfId="2" applyNumberFormat="1" applyFont="1" applyBorder="1" applyAlignment="1">
      <alignment horizontal="right" vertical="center" indent="1"/>
    </xf>
    <xf numFmtId="174" fontId="19" fillId="0" borderId="7" xfId="1" applyNumberFormat="1" applyFont="1" applyBorder="1" applyAlignment="1">
      <alignment horizontal="right" vertical="center" indent="1"/>
    </xf>
    <xf numFmtId="169" fontId="19" fillId="0" borderId="7" xfId="2" applyNumberFormat="1" applyFont="1" applyBorder="1" applyAlignment="1">
      <alignment horizontal="right" vertical="center" indent="1"/>
    </xf>
    <xf numFmtId="165" fontId="12" fillId="0" borderId="7" xfId="0" applyNumberFormat="1" applyFont="1" applyBorder="1" applyAlignment="1">
      <alignment horizontal="right" vertical="center" indent="1"/>
    </xf>
    <xf numFmtId="169" fontId="23" fillId="0" borderId="1" xfId="7" applyNumberFormat="1" applyFont="1" applyBorder="1" applyAlignment="1">
      <alignment horizontal="right" vertical="center" indent="1"/>
    </xf>
    <xf numFmtId="166" fontId="37" fillId="0" borderId="2" xfId="1" applyNumberFormat="1" applyFont="1" applyBorder="1" applyAlignment="1">
      <alignment horizontal="right" vertical="center" wrapText="1" indent="1"/>
    </xf>
    <xf numFmtId="166" fontId="37" fillId="0" borderId="3" xfId="1" applyNumberFormat="1" applyFont="1" applyBorder="1" applyAlignment="1">
      <alignment horizontal="right" vertical="center" wrapText="1" indent="1"/>
    </xf>
    <xf numFmtId="169" fontId="19" fillId="0" borderId="4" xfId="7" applyNumberFormat="1" applyFont="1" applyBorder="1" applyAlignment="1">
      <alignment horizontal="right" vertical="center" indent="1"/>
    </xf>
    <xf numFmtId="166" fontId="38" fillId="0" borderId="0" xfId="1" applyNumberFormat="1" applyFont="1" applyBorder="1" applyAlignment="1">
      <alignment horizontal="right" vertical="center" indent="1"/>
    </xf>
    <xf numFmtId="166" fontId="38" fillId="0" borderId="5" xfId="1" applyNumberFormat="1" applyFont="1" applyBorder="1" applyAlignment="1">
      <alignment horizontal="right" vertical="center" indent="1"/>
    </xf>
    <xf numFmtId="3" fontId="20" fillId="0" borderId="0" xfId="1" applyNumberFormat="1" applyFont="1" applyBorder="1" applyAlignment="1">
      <alignment horizontal="right" vertical="center" indent="1"/>
    </xf>
    <xf numFmtId="169" fontId="19" fillId="0" borderId="6" xfId="7" applyNumberFormat="1" applyFont="1" applyBorder="1" applyAlignment="1">
      <alignment horizontal="right" vertical="center" indent="1"/>
    </xf>
    <xf numFmtId="166" fontId="38" fillId="0" borderId="7" xfId="1" applyNumberFormat="1" applyFont="1" applyBorder="1" applyAlignment="1">
      <alignment horizontal="right" vertical="center" indent="1"/>
    </xf>
    <xf numFmtId="166" fontId="38" fillId="0" borderId="8" xfId="1" applyNumberFormat="1" applyFont="1" applyBorder="1" applyAlignment="1">
      <alignment horizontal="right" vertical="center" indent="1"/>
    </xf>
    <xf numFmtId="174" fontId="37" fillId="0" borderId="2" xfId="1" applyNumberFormat="1" applyFont="1" applyBorder="1" applyAlignment="1">
      <alignment horizontal="right" vertical="center" wrapText="1" indent="1"/>
    </xf>
    <xf numFmtId="165" fontId="11" fillId="0" borderId="2" xfId="0" applyNumberFormat="1" applyFont="1" applyBorder="1" applyAlignment="1">
      <alignment horizontal="right" vertical="center" indent="1"/>
    </xf>
    <xf numFmtId="174" fontId="37" fillId="0" borderId="0" xfId="1" applyNumberFormat="1" applyFont="1" applyBorder="1" applyAlignment="1">
      <alignment horizontal="right" vertical="center" wrapText="1" indent="1"/>
    </xf>
    <xf numFmtId="165" fontId="11" fillId="0" borderId="0" xfId="0" applyNumberFormat="1" applyFont="1" applyBorder="1" applyAlignment="1">
      <alignment horizontal="right" vertical="center" indent="1"/>
    </xf>
    <xf numFmtId="169" fontId="23" fillId="0" borderId="0" xfId="2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top" indent="1" readingOrder="2"/>
    </xf>
    <xf numFmtId="165" fontId="11" fillId="0" borderId="7" xfId="0" applyNumberFormat="1" applyFont="1" applyBorder="1" applyAlignment="1">
      <alignment horizontal="right" vertical="center" indent="1"/>
    </xf>
    <xf numFmtId="174" fontId="11" fillId="0" borderId="2" xfId="1" applyNumberFormat="1" applyFont="1" applyBorder="1" applyAlignment="1">
      <alignment horizontal="right" vertical="center" indent="1"/>
    </xf>
    <xf numFmtId="174" fontId="11" fillId="0" borderId="0" xfId="1" applyNumberFormat="1" applyFont="1" applyBorder="1" applyAlignment="1">
      <alignment horizontal="right" vertical="center" indent="1"/>
    </xf>
    <xf numFmtId="174" fontId="12" fillId="0" borderId="0" xfId="1" applyNumberFormat="1" applyFont="1" applyBorder="1" applyAlignment="1">
      <alignment horizontal="right" vertical="center" indent="1"/>
    </xf>
    <xf numFmtId="174" fontId="12" fillId="0" borderId="7" xfId="1" applyNumberFormat="1" applyFont="1" applyBorder="1" applyAlignment="1">
      <alignment horizontal="right" vertical="center" indent="1"/>
    </xf>
    <xf numFmtId="173" fontId="22" fillId="0" borderId="1" xfId="1" applyNumberFormat="1" applyFont="1" applyBorder="1" applyAlignment="1">
      <alignment horizontal="right" vertical="center" indent="1"/>
    </xf>
    <xf numFmtId="173" fontId="22" fillId="0" borderId="3" xfId="1" applyNumberFormat="1" applyFont="1" applyBorder="1" applyAlignment="1">
      <alignment horizontal="right" vertical="center" indent="1"/>
    </xf>
    <xf numFmtId="169" fontId="19" fillId="0" borderId="4" xfId="8" applyNumberFormat="1" applyFont="1" applyBorder="1" applyAlignment="1">
      <alignment horizontal="right" vertical="center" indent="1"/>
    </xf>
    <xf numFmtId="169" fontId="19" fillId="0" borderId="0" xfId="9" applyNumberFormat="1" applyFont="1" applyBorder="1" applyAlignment="1">
      <alignment horizontal="right" vertical="center" indent="1"/>
    </xf>
    <xf numFmtId="169" fontId="19" fillId="0" borderId="5" xfId="9" applyNumberFormat="1" applyFont="1" applyBorder="1" applyAlignment="1">
      <alignment horizontal="right" vertical="center" indent="1"/>
    </xf>
    <xf numFmtId="169" fontId="19" fillId="0" borderId="6" xfId="8" applyNumberFormat="1" applyFont="1" applyBorder="1" applyAlignment="1">
      <alignment horizontal="right" vertical="center" indent="1"/>
    </xf>
    <xf numFmtId="169" fontId="19" fillId="0" borderId="7" xfId="9" applyNumberFormat="1" applyFont="1" applyBorder="1" applyAlignment="1">
      <alignment horizontal="right" vertical="center" indent="1"/>
    </xf>
    <xf numFmtId="169" fontId="19" fillId="0" borderId="8" xfId="9" applyNumberFormat="1" applyFont="1" applyBorder="1" applyAlignment="1">
      <alignment horizontal="right" vertical="center" indent="1"/>
    </xf>
    <xf numFmtId="0" fontId="23" fillId="0" borderId="2" xfId="2" applyFont="1" applyBorder="1" applyAlignment="1">
      <alignment horizontal="right" vertical="center" indent="1"/>
    </xf>
    <xf numFmtId="0" fontId="8" fillId="0" borderId="4" xfId="0" applyFont="1" applyBorder="1" applyAlignment="1">
      <alignment horizontal="right" vertical="top" indent="1" readingOrder="2"/>
    </xf>
    <xf numFmtId="0" fontId="5" fillId="0" borderId="4" xfId="0" applyFont="1" applyBorder="1" applyAlignment="1">
      <alignment vertical="center" wrapText="1" readingOrder="2"/>
    </xf>
    <xf numFmtId="0" fontId="7" fillId="0" borderId="4" xfId="0" applyFont="1" applyBorder="1" applyAlignment="1">
      <alignment vertical="top" wrapText="1" readingOrder="2"/>
    </xf>
    <xf numFmtId="0" fontId="7" fillId="0" borderId="6" xfId="0" applyFont="1" applyBorder="1" applyAlignment="1">
      <alignment vertical="top" wrapText="1" readingOrder="2"/>
    </xf>
    <xf numFmtId="0" fontId="0" fillId="0" borderId="2" xfId="0" applyBorder="1" applyAlignment="1">
      <alignment horizontal="right" vertical="center" indent="1"/>
    </xf>
    <xf numFmtId="0" fontId="6" fillId="0" borderId="1" xfId="0" applyFont="1" applyBorder="1" applyAlignment="1">
      <alignment horizontal="right" vertical="top" indent="1" readingOrder="2"/>
    </xf>
    <xf numFmtId="0" fontId="6" fillId="0" borderId="4" xfId="0" applyFont="1" applyBorder="1" applyAlignment="1">
      <alignment horizontal="right" vertical="top" indent="1" readingOrder="2"/>
    </xf>
    <xf numFmtId="0" fontId="8" fillId="0" borderId="4" xfId="0" applyFont="1" applyBorder="1" applyAlignment="1">
      <alignment horizontal="right" vertical="center" indent="1" readingOrder="2"/>
    </xf>
    <xf numFmtId="174" fontId="39" fillId="0" borderId="0" xfId="1" applyNumberFormat="1" applyFont="1" applyBorder="1" applyAlignment="1">
      <alignment horizontal="center" vertical="center"/>
    </xf>
    <xf numFmtId="174" fontId="39" fillId="0" borderId="7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2"/>
    </xf>
    <xf numFmtId="0" fontId="11" fillId="0" borderId="10" xfId="0" applyFont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right" vertical="center" readingOrder="2"/>
    </xf>
    <xf numFmtId="0" fontId="6" fillId="0" borderId="10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right" vertical="top" wrapText="1" indent="1" readingOrder="2"/>
    </xf>
    <xf numFmtId="0" fontId="8" fillId="0" borderId="5" xfId="0" applyFont="1" applyBorder="1" applyAlignment="1">
      <alignment horizontal="left" vertical="top" wrapText="1" indent="1" readingOrder="1"/>
    </xf>
    <xf numFmtId="0" fontId="7" fillId="0" borderId="6" xfId="0" applyFont="1" applyBorder="1" applyAlignment="1">
      <alignment horizontal="right" vertical="top" wrapText="1" indent="1" readingOrder="2"/>
    </xf>
    <xf numFmtId="0" fontId="8" fillId="0" borderId="8" xfId="0" applyFont="1" applyBorder="1" applyAlignment="1">
      <alignment horizontal="left" vertical="top" wrapText="1" indent="1" readingOrder="1"/>
    </xf>
    <xf numFmtId="0" fontId="6" fillId="0" borderId="5" xfId="0" applyFont="1" applyBorder="1" applyAlignment="1">
      <alignment horizontal="left" vertical="top" wrapText="1" indent="1" readingOrder="1"/>
    </xf>
    <xf numFmtId="0" fontId="5" fillId="0" borderId="4" xfId="0" applyFont="1" applyBorder="1" applyAlignment="1">
      <alignment horizontal="right" vertical="center" wrapText="1" indent="1" readingOrder="2"/>
    </xf>
    <xf numFmtId="3" fontId="0" fillId="0" borderId="0" xfId="0" applyNumberFormat="1" applyAlignment="1">
      <alignment horizontal="right" vertical="top" inden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 indent="1" readingOrder="2"/>
    </xf>
    <xf numFmtId="168" fontId="23" fillId="0" borderId="0" xfId="1" applyNumberFormat="1" applyFont="1" applyFill="1" applyBorder="1" applyAlignment="1">
      <alignment horizontal="right" vertical="center" indent="1"/>
    </xf>
    <xf numFmtId="166" fontId="23" fillId="0" borderId="0" xfId="1" applyNumberFormat="1" applyFont="1" applyBorder="1" applyAlignment="1">
      <alignment horizontal="right" vertical="center" indent="1"/>
    </xf>
    <xf numFmtId="0" fontId="14" fillId="0" borderId="10" xfId="0" applyFont="1" applyBorder="1" applyAlignment="1">
      <alignment horizontal="center" vertical="center" readingOrder="2"/>
    </xf>
    <xf numFmtId="0" fontId="14" fillId="0" borderId="10" xfId="0" applyFont="1" applyBorder="1" applyAlignment="1">
      <alignment horizontal="center" vertical="center" wrapText="1" readingOrder="2"/>
    </xf>
    <xf numFmtId="0" fontId="13" fillId="0" borderId="10" xfId="0" applyFont="1" applyBorder="1" applyAlignment="1">
      <alignment horizontal="center" vertical="center" readingOrder="1"/>
    </xf>
    <xf numFmtId="0" fontId="33" fillId="0" borderId="3" xfId="0" applyFont="1" applyBorder="1" applyAlignment="1">
      <alignment horizontal="left" vertical="top" wrapText="1" indent="1" readingOrder="1"/>
    </xf>
    <xf numFmtId="0" fontId="8" fillId="0" borderId="5" xfId="0" applyFont="1" applyBorder="1" applyAlignment="1">
      <alignment horizontal="left" vertical="top" wrapText="1" indent="1" readingOrder="2"/>
    </xf>
    <xf numFmtId="0" fontId="8" fillId="0" borderId="8" xfId="0" applyFont="1" applyBorder="1" applyAlignment="1">
      <alignment horizontal="left" vertical="top" wrapText="1" indent="1" readingOrder="2"/>
    </xf>
    <xf numFmtId="169" fontId="23" fillId="0" borderId="1" xfId="4" applyNumberFormat="1" applyFont="1" applyBorder="1" applyAlignment="1">
      <alignment horizontal="right" vertical="center" indent="1"/>
    </xf>
    <xf numFmtId="166" fontId="23" fillId="0" borderId="2" xfId="1" applyNumberFormat="1" applyFont="1" applyBorder="1" applyAlignment="1">
      <alignment horizontal="right" vertical="center" indent="1"/>
    </xf>
    <xf numFmtId="166" fontId="23" fillId="0" borderId="3" xfId="1" applyNumberFormat="1" applyFont="1" applyBorder="1" applyAlignment="1">
      <alignment horizontal="right" vertical="center" indent="1"/>
    </xf>
    <xf numFmtId="0" fontId="6" fillId="0" borderId="3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right" vertical="top" wrapText="1" indent="1"/>
    </xf>
    <xf numFmtId="167" fontId="8" fillId="0" borderId="9" xfId="1" applyNumberFormat="1" applyFont="1" applyBorder="1" applyAlignment="1">
      <alignment horizontal="center" vertical="center" wrapText="1"/>
    </xf>
    <xf numFmtId="1" fontId="11" fillId="0" borderId="0" xfId="1" applyNumberFormat="1" applyFont="1" applyBorder="1" applyAlignment="1">
      <alignment horizontal="right" vertical="center" indent="1"/>
    </xf>
    <xf numFmtId="1" fontId="11" fillId="0" borderId="2" xfId="1" applyNumberFormat="1" applyFont="1" applyBorder="1" applyAlignment="1">
      <alignment horizontal="right" vertical="center" indent="1"/>
    </xf>
    <xf numFmtId="3" fontId="20" fillId="0" borderId="7" xfId="1" applyNumberFormat="1" applyFont="1" applyBorder="1" applyAlignment="1">
      <alignment horizontal="right" vertical="center" indent="1"/>
    </xf>
    <xf numFmtId="1" fontId="11" fillId="0" borderId="7" xfId="1" applyNumberFormat="1" applyFont="1" applyBorder="1" applyAlignment="1">
      <alignment horizontal="right" vertical="center" indent="1"/>
    </xf>
    <xf numFmtId="0" fontId="40" fillId="0" borderId="0" xfId="0" applyFont="1" applyAlignment="1">
      <alignment horizontal="right" readingOrder="2"/>
    </xf>
    <xf numFmtId="0" fontId="41" fillId="0" borderId="0" xfId="0" applyFont="1"/>
    <xf numFmtId="0" fontId="8" fillId="0" borderId="9" xfId="0" applyFont="1" applyBorder="1" applyAlignment="1">
      <alignment horizontal="center" vertical="center" wrapText="1" readingOrder="2"/>
    </xf>
    <xf numFmtId="165" fontId="6" fillId="0" borderId="2" xfId="0" applyNumberFormat="1" applyFont="1" applyBorder="1" applyAlignment="1">
      <alignment horizontal="right" vertical="center" indent="1"/>
    </xf>
    <xf numFmtId="167" fontId="23" fillId="0" borderId="2" xfId="1" applyNumberFormat="1" applyFont="1" applyBorder="1" applyAlignment="1">
      <alignment horizontal="right" vertical="center" indent="1"/>
    </xf>
    <xf numFmtId="165" fontId="6" fillId="0" borderId="0" xfId="0" applyNumberFormat="1" applyFont="1" applyBorder="1" applyAlignment="1">
      <alignment horizontal="right" vertical="center" indent="1"/>
    </xf>
    <xf numFmtId="167" fontId="23" fillId="0" borderId="0" xfId="1" applyNumberFormat="1" applyFont="1" applyBorder="1" applyAlignment="1">
      <alignment horizontal="right" vertical="center" indent="1"/>
    </xf>
    <xf numFmtId="165" fontId="8" fillId="0" borderId="0" xfId="0" applyNumberFormat="1" applyFont="1" applyBorder="1" applyAlignment="1">
      <alignment horizontal="right" vertical="center" indent="1"/>
    </xf>
    <xf numFmtId="167" fontId="21" fillId="0" borderId="0" xfId="1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vertical="top" wrapText="1" readingOrder="1"/>
    </xf>
    <xf numFmtId="165" fontId="8" fillId="0" borderId="7" xfId="0" applyNumberFormat="1" applyFont="1" applyBorder="1" applyAlignment="1">
      <alignment horizontal="right" vertical="center" indent="1"/>
    </xf>
    <xf numFmtId="167" fontId="21" fillId="0" borderId="7" xfId="1" applyNumberFormat="1" applyFont="1" applyBorder="1" applyAlignment="1">
      <alignment horizontal="right" vertical="center" indent="1"/>
    </xf>
    <xf numFmtId="0" fontId="8" fillId="0" borderId="8" xfId="0" applyFont="1" applyBorder="1" applyAlignment="1">
      <alignment vertical="top" wrapText="1" readingOrder="1"/>
    </xf>
    <xf numFmtId="3" fontId="8" fillId="0" borderId="2" xfId="1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right" vertical="center" indent="1"/>
    </xf>
    <xf numFmtId="174" fontId="37" fillId="0" borderId="0" xfId="1" applyNumberFormat="1" applyFont="1" applyBorder="1" applyAlignment="1">
      <alignment horizontal="right" vertical="center" wrapText="1" indent="1" readingOrder="1"/>
    </xf>
    <xf numFmtId="1" fontId="12" fillId="0" borderId="0" xfId="0" applyNumberFormat="1" applyFont="1" applyBorder="1" applyAlignment="1">
      <alignment horizontal="right" vertical="center" indent="1"/>
    </xf>
    <xf numFmtId="1" fontId="11" fillId="0" borderId="2" xfId="0" applyNumberFormat="1" applyFont="1" applyBorder="1" applyAlignment="1">
      <alignment horizontal="right" vertical="center" indent="1"/>
    </xf>
    <xf numFmtId="1" fontId="12" fillId="0" borderId="7" xfId="0" applyNumberFormat="1" applyFont="1" applyBorder="1" applyAlignment="1">
      <alignment horizontal="right" vertical="center" indent="1"/>
    </xf>
    <xf numFmtId="167" fontId="8" fillId="0" borderId="2" xfId="1" applyNumberFormat="1" applyFont="1" applyBorder="1" applyAlignment="1">
      <alignment horizontal="center" vertical="center"/>
    </xf>
    <xf numFmtId="167" fontId="8" fillId="0" borderId="9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left" vertical="top" indent="1"/>
    </xf>
    <xf numFmtId="0" fontId="6" fillId="0" borderId="3" xfId="0" applyFont="1" applyBorder="1" applyAlignment="1">
      <alignment horizontal="left" vertical="top" indent="1" readingOrder="1"/>
    </xf>
    <xf numFmtId="0" fontId="5" fillId="0" borderId="1" xfId="0" applyFont="1" applyBorder="1" applyAlignment="1">
      <alignment horizontal="left" vertical="top" indent="1" readingOrder="2"/>
    </xf>
    <xf numFmtId="0" fontId="42" fillId="0" borderId="4" xfId="0" applyFont="1" applyBorder="1" applyAlignment="1">
      <alignment horizontal="right" vertical="top" indent="1" readingOrder="2"/>
    </xf>
    <xf numFmtId="0" fontId="36" fillId="0" borderId="5" xfId="0" applyFont="1" applyBorder="1" applyAlignment="1">
      <alignment horizontal="left" vertical="top" indent="1" readingOrder="1"/>
    </xf>
    <xf numFmtId="0" fontId="5" fillId="0" borderId="9" xfId="0" applyFont="1" applyBorder="1" applyAlignment="1">
      <alignment horizontal="right" vertical="center" indent="1"/>
    </xf>
    <xf numFmtId="0" fontId="7" fillId="0" borderId="10" xfId="0" applyFont="1" applyBorder="1" applyAlignment="1">
      <alignment horizontal="right" vertical="center" indent="1"/>
    </xf>
    <xf numFmtId="0" fontId="7" fillId="0" borderId="10" xfId="0" applyFont="1" applyBorder="1" applyAlignment="1">
      <alignment horizontal="right" vertical="center" indent="1" readingOrder="2"/>
    </xf>
    <xf numFmtId="0" fontId="7" fillId="0" borderId="11" xfId="0" applyFont="1" applyBorder="1" applyAlignment="1">
      <alignment horizontal="right" vertical="center" indent="1"/>
    </xf>
    <xf numFmtId="0" fontId="6" fillId="0" borderId="9" xfId="0" applyFont="1" applyBorder="1" applyAlignment="1">
      <alignment horizontal="left" vertical="center" indent="1" readingOrder="1"/>
    </xf>
    <xf numFmtId="0" fontId="8" fillId="0" borderId="10" xfId="0" applyFont="1" applyBorder="1" applyAlignment="1">
      <alignment horizontal="left" vertical="center" indent="1" readingOrder="1"/>
    </xf>
    <xf numFmtId="0" fontId="8" fillId="0" borderId="10" xfId="0" applyFont="1" applyBorder="1" applyAlignment="1">
      <alignment horizontal="left" vertical="center" indent="1" readingOrder="2"/>
    </xf>
    <xf numFmtId="0" fontId="8" fillId="0" borderId="11" xfId="0" applyFont="1" applyBorder="1" applyAlignment="1">
      <alignment horizontal="left" vertical="center" indent="1" readingOrder="1"/>
    </xf>
    <xf numFmtId="0" fontId="32" fillId="0" borderId="10" xfId="0" applyFont="1" applyBorder="1" applyAlignment="1">
      <alignment horizontal="center" vertical="center" readingOrder="1"/>
    </xf>
    <xf numFmtId="0" fontId="32" fillId="0" borderId="10" xfId="0" applyFont="1" applyBorder="1" applyAlignment="1">
      <alignment horizontal="center" vertical="center" wrapText="1" readingOrder="1"/>
    </xf>
    <xf numFmtId="0" fontId="33" fillId="0" borderId="10" xfId="0" applyFont="1" applyBorder="1" applyAlignment="1">
      <alignment horizontal="center" vertical="center" readingOrder="1"/>
    </xf>
    <xf numFmtId="0" fontId="33" fillId="0" borderId="10" xfId="0" applyFont="1" applyBorder="1" applyAlignment="1">
      <alignment horizontal="center" vertical="center" wrapText="1" readingOrder="1"/>
    </xf>
    <xf numFmtId="175" fontId="21" fillId="0" borderId="0" xfId="0" applyNumberFormat="1" applyFont="1" applyBorder="1" applyAlignment="1">
      <alignment horizontal="right" vertical="center" inden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readingOrder="2"/>
    </xf>
    <xf numFmtId="166" fontId="12" fillId="0" borderId="0" xfId="1" applyNumberFormat="1" applyFont="1" applyBorder="1" applyAlignment="1">
      <alignment horizontal="right" vertical="top" indent="1"/>
    </xf>
    <xf numFmtId="0" fontId="7" fillId="0" borderId="0" xfId="0" applyFont="1" applyBorder="1" applyAlignment="1">
      <alignment horizontal="right" vertical="center" readingOrder="2"/>
    </xf>
    <xf numFmtId="169" fontId="19" fillId="0" borderId="0" xfId="7" applyNumberFormat="1" applyFont="1" applyBorder="1" applyAlignment="1">
      <alignment horizontal="right" vertical="center" indent="1"/>
    </xf>
    <xf numFmtId="174" fontId="37" fillId="0" borderId="2" xfId="1" applyNumberFormat="1" applyFont="1" applyBorder="1" applyAlignment="1">
      <alignment horizontal="center" vertical="center" wrapText="1"/>
    </xf>
    <xf numFmtId="174" fontId="37" fillId="0" borderId="0" xfId="1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vertical="center" indent="1" readingOrder="2"/>
    </xf>
    <xf numFmtId="0" fontId="33" fillId="0" borderId="13" xfId="0" applyFont="1" applyBorder="1" applyAlignment="1">
      <alignment horizontal="left" vertical="center" indent="1" readingOrder="1"/>
    </xf>
    <xf numFmtId="0" fontId="13" fillId="0" borderId="1" xfId="0" applyFont="1" applyBorder="1" applyAlignment="1">
      <alignment horizontal="center" vertical="center" readingOrder="1"/>
    </xf>
    <xf numFmtId="0" fontId="13" fillId="0" borderId="10" xfId="0" applyFont="1" applyBorder="1" applyAlignment="1">
      <alignment horizontal="center" vertical="center" readingOrder="2"/>
    </xf>
    <xf numFmtId="0" fontId="13" fillId="0" borderId="10" xfId="0" applyFont="1" applyBorder="1" applyAlignment="1">
      <alignment horizontal="center" vertical="center" wrapText="1" readingOrder="2"/>
    </xf>
    <xf numFmtId="0" fontId="0" fillId="0" borderId="14" xfId="0" applyBorder="1"/>
    <xf numFmtId="0" fontId="33" fillId="0" borderId="14" xfId="0" applyFont="1" applyBorder="1" applyAlignment="1">
      <alignment horizontal="left" vertical="center" indent="1" readingOrder="1"/>
    </xf>
    <xf numFmtId="0" fontId="13" fillId="0" borderId="14" xfId="0" applyFont="1" applyBorder="1" applyAlignment="1">
      <alignment horizontal="right" vertical="center" indent="1" readingOrder="2"/>
    </xf>
    <xf numFmtId="167" fontId="0" fillId="0" borderId="0" xfId="0" applyNumberFormat="1" applyAlignment="1">
      <alignment horizontal="right" vertical="top" indent="1"/>
    </xf>
    <xf numFmtId="165" fontId="0" fillId="0" borderId="0" xfId="0" applyNumberFormat="1" applyAlignment="1">
      <alignment horizontal="right" vertical="top" indent="1"/>
    </xf>
    <xf numFmtId="0" fontId="24" fillId="3" borderId="0" xfId="0" applyFont="1" applyFill="1"/>
    <xf numFmtId="165" fontId="24" fillId="3" borderId="0" xfId="0" applyNumberFormat="1" applyFont="1" applyFill="1" applyAlignment="1">
      <alignment horizontal="right" vertical="top" indent="1"/>
    </xf>
    <xf numFmtId="0" fontId="24" fillId="3" borderId="0" xfId="0" applyFont="1" applyFill="1" applyAlignment="1">
      <alignment horizontal="right" vertical="top" indent="1"/>
    </xf>
    <xf numFmtId="1" fontId="24" fillId="3" borderId="0" xfId="0" applyNumberFormat="1" applyFont="1" applyFill="1" applyAlignment="1">
      <alignment horizontal="right" vertical="top" indent="1"/>
    </xf>
    <xf numFmtId="0" fontId="2" fillId="0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top" wrapText="1" readingOrder="2"/>
    </xf>
    <xf numFmtId="0" fontId="2" fillId="0" borderId="0" xfId="0" applyFont="1" applyFill="1" applyAlignment="1">
      <alignment horizontal="center" vertical="center" wrapText="1" readingOrder="2"/>
    </xf>
    <xf numFmtId="0" fontId="0" fillId="0" borderId="0" xfId="0" applyFill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6" fillId="0" borderId="14" xfId="0" applyFont="1" applyBorder="1" applyAlignment="1">
      <alignment horizontal="left" vertical="center" wrapText="1" indent="1" readingOrder="2"/>
    </xf>
    <xf numFmtId="0" fontId="6" fillId="0" borderId="13" xfId="0" applyFont="1" applyBorder="1" applyAlignment="1">
      <alignment horizontal="left" vertical="center" wrapText="1" indent="1" readingOrder="2"/>
    </xf>
    <xf numFmtId="0" fontId="5" fillId="0" borderId="12" xfId="0" applyFont="1" applyBorder="1" applyAlignment="1">
      <alignment horizontal="right" vertical="center" wrapText="1" indent="1" readingOrder="2"/>
    </xf>
    <xf numFmtId="0" fontId="5" fillId="0" borderId="14" xfId="0" applyFont="1" applyBorder="1" applyAlignment="1">
      <alignment horizontal="right" vertical="center" wrapText="1" indent="1" readingOrder="2"/>
    </xf>
    <xf numFmtId="0" fontId="7" fillId="0" borderId="0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readingOrder="2"/>
    </xf>
    <xf numFmtId="0" fontId="7" fillId="0" borderId="0" xfId="0" applyFont="1" applyBorder="1" applyAlignment="1">
      <alignment horizontal="right" vertical="center" readingOrder="2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1" xfId="0" applyFont="1" applyBorder="1" applyAlignment="1">
      <alignment horizontal="center" vertical="center" wrapText="1" readingOrder="1"/>
    </xf>
    <xf numFmtId="3" fontId="8" fillId="0" borderId="0" xfId="0" applyNumberFormat="1" applyFont="1" applyBorder="1" applyAlignment="1">
      <alignment horizontal="left" vertical="top" wrapText="1" readingOrder="1"/>
    </xf>
    <xf numFmtId="168" fontId="8" fillId="0" borderId="0" xfId="0" applyNumberFormat="1" applyFont="1" applyBorder="1" applyAlignment="1">
      <alignment horizontal="left" vertical="top" wrapText="1" readingOrder="1"/>
    </xf>
    <xf numFmtId="0" fontId="33" fillId="0" borderId="3" xfId="0" applyFont="1" applyBorder="1" applyAlignment="1">
      <alignment horizontal="center" vertical="center" readingOrder="1"/>
    </xf>
    <xf numFmtId="0" fontId="33" fillId="0" borderId="10" xfId="0" applyFont="1" applyBorder="1" applyAlignment="1">
      <alignment horizontal="center" vertical="center" readingOrder="1"/>
    </xf>
    <xf numFmtId="0" fontId="33" fillId="0" borderId="11" xfId="0" applyFont="1" applyBorder="1" applyAlignment="1">
      <alignment horizontal="center" vertical="center" readingOrder="1"/>
    </xf>
    <xf numFmtId="3" fontId="8" fillId="0" borderId="0" xfId="0" applyNumberFormat="1" applyFont="1" applyBorder="1" applyAlignment="1">
      <alignment horizontal="left" vertical="center" wrapText="1" readingOrder="1"/>
    </xf>
    <xf numFmtId="168" fontId="8" fillId="0" borderId="0" xfId="0" applyNumberFormat="1" applyFont="1" applyBorder="1" applyAlignment="1">
      <alignment horizontal="left" vertical="center" wrapText="1" readingOrder="1"/>
    </xf>
    <xf numFmtId="0" fontId="8" fillId="0" borderId="0" xfId="0" applyFont="1" applyBorder="1" applyAlignment="1">
      <alignment horizontal="left" vertical="center" wrapText="1" readingOrder="1"/>
    </xf>
    <xf numFmtId="0" fontId="12" fillId="0" borderId="2" xfId="0" applyFont="1" applyBorder="1" applyAlignment="1">
      <alignment horizontal="right" vertical="center" wrapText="1" readingOrder="2"/>
    </xf>
    <xf numFmtId="3" fontId="12" fillId="0" borderId="0" xfId="0" applyNumberFormat="1" applyFont="1" applyBorder="1" applyAlignment="1">
      <alignment horizontal="right" vertical="center" wrapText="1" readingOrder="2"/>
    </xf>
    <xf numFmtId="0" fontId="5" fillId="0" borderId="9" xfId="0" applyFont="1" applyBorder="1" applyAlignment="1">
      <alignment horizontal="center" vertical="center" readingOrder="2"/>
    </xf>
    <xf numFmtId="0" fontId="5" fillId="0" borderId="10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0" fontId="16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 wrapText="1" readingOrder="2"/>
    </xf>
    <xf numFmtId="0" fontId="16" fillId="0" borderId="0" xfId="0" applyFont="1" applyBorder="1" applyAlignment="1">
      <alignment horizontal="right" vertical="center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top" wrapText="1" readingOrder="2"/>
    </xf>
    <xf numFmtId="0" fontId="5" fillId="0" borderId="10" xfId="0" applyFont="1" applyBorder="1" applyAlignment="1">
      <alignment horizontal="center" vertical="top" wrapText="1" readingOrder="2"/>
    </xf>
    <xf numFmtId="0" fontId="16" fillId="0" borderId="0" xfId="0" applyFont="1" applyBorder="1" applyAlignment="1">
      <alignment horizontal="left" vertical="center" readingOrder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5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readingOrder="2"/>
    </xf>
    <xf numFmtId="165" fontId="8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top" readingOrder="2"/>
    </xf>
    <xf numFmtId="0" fontId="0" fillId="0" borderId="0" xfId="0" applyAlignment="1">
      <alignment vertical="top" wrapText="1"/>
    </xf>
    <xf numFmtId="0" fontId="7" fillId="0" borderId="10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right" readingOrder="2"/>
    </xf>
    <xf numFmtId="0" fontId="7" fillId="0" borderId="4" xfId="0" applyFont="1" applyBorder="1" applyAlignment="1">
      <alignment horizontal="center" vertical="top" wrapText="1" readingOrder="2"/>
    </xf>
    <xf numFmtId="0" fontId="7" fillId="0" borderId="5" xfId="0" applyFont="1" applyBorder="1" applyAlignment="1">
      <alignment horizontal="center" vertical="top" wrapText="1" readingOrder="2"/>
    </xf>
    <xf numFmtId="0" fontId="3" fillId="0" borderId="0" xfId="0" applyFont="1" applyAlignment="1">
      <alignment horizontal="center" vertical="top" readingOrder="1"/>
    </xf>
    <xf numFmtId="0" fontId="11" fillId="0" borderId="14" xfId="0" applyFont="1" applyBorder="1" applyAlignment="1">
      <alignment horizontal="left" vertical="center" wrapText="1" indent="1" readingOrder="2"/>
    </xf>
    <xf numFmtId="0" fontId="11" fillId="0" borderId="13" xfId="0" applyFont="1" applyBorder="1" applyAlignment="1">
      <alignment horizontal="left" vertical="center" wrapText="1" indent="1" readingOrder="2"/>
    </xf>
    <xf numFmtId="0" fontId="8" fillId="0" borderId="6" xfId="0" applyFont="1" applyBorder="1" applyAlignment="1">
      <alignment horizontal="center" vertical="top" wrapText="1" readingOrder="1"/>
    </xf>
    <xf numFmtId="0" fontId="8" fillId="0" borderId="8" xfId="0" applyFont="1" applyBorder="1" applyAlignment="1">
      <alignment horizontal="center" vertical="top" wrapText="1" readingOrder="1"/>
    </xf>
    <xf numFmtId="0" fontId="12" fillId="0" borderId="0" xfId="0" applyFont="1" applyBorder="1" applyAlignment="1">
      <alignment horizontal="right" vertical="center" readingOrder="2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top" wrapText="1" readingOrder="2"/>
    </xf>
    <xf numFmtId="0" fontId="5" fillId="0" borderId="3" xfId="0" applyFont="1" applyBorder="1" applyAlignment="1">
      <alignment horizontal="center" vertical="top" wrapText="1" readingOrder="2"/>
    </xf>
    <xf numFmtId="0" fontId="5" fillId="0" borderId="4" xfId="0" applyFont="1" applyBorder="1" applyAlignment="1">
      <alignment horizontal="center" vertical="top" wrapText="1" readingOrder="2"/>
    </xf>
    <xf numFmtId="0" fontId="5" fillId="0" borderId="5" xfId="0" applyFont="1" applyBorder="1" applyAlignment="1">
      <alignment horizontal="center" vertical="top" wrapText="1" readingOrder="2"/>
    </xf>
    <xf numFmtId="0" fontId="8" fillId="0" borderId="6" xfId="0" applyFont="1" applyBorder="1" applyAlignment="1">
      <alignment horizontal="center" vertical="top" wrapText="1" readingOrder="2"/>
    </xf>
    <xf numFmtId="0" fontId="8" fillId="0" borderId="8" xfId="0" applyFont="1" applyBorder="1" applyAlignment="1">
      <alignment horizontal="center" vertical="top" wrapText="1" readingOrder="2"/>
    </xf>
    <xf numFmtId="0" fontId="27" fillId="0" borderId="0" xfId="0" applyFont="1" applyAlignment="1">
      <alignment horizontal="center" vertical="center" readingOrder="2"/>
    </xf>
    <xf numFmtId="0" fontId="5" fillId="0" borderId="12" xfId="0" applyFont="1" applyBorder="1" applyAlignment="1">
      <alignment horizontal="right" vertical="top" wrapText="1" indent="1" readingOrder="2"/>
    </xf>
    <xf numFmtId="0" fontId="5" fillId="0" borderId="14" xfId="0" applyFont="1" applyBorder="1" applyAlignment="1">
      <alignment horizontal="right" vertical="top" wrapText="1" indent="1" readingOrder="2"/>
    </xf>
    <xf numFmtId="0" fontId="6" fillId="0" borderId="14" xfId="0" applyFont="1" applyBorder="1" applyAlignment="1">
      <alignment horizontal="left" vertical="top" wrapText="1" indent="1" readingOrder="2"/>
    </xf>
    <xf numFmtId="0" fontId="6" fillId="0" borderId="13" xfId="0" applyFont="1" applyBorder="1" applyAlignment="1">
      <alignment horizontal="left" vertical="top" wrapText="1" indent="1" readingOrder="2"/>
    </xf>
    <xf numFmtId="0" fontId="7" fillId="0" borderId="6" xfId="0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 wrapText="1" readingOrder="2"/>
    </xf>
    <xf numFmtId="0" fontId="5" fillId="0" borderId="14" xfId="0" applyFont="1" applyBorder="1" applyAlignment="1">
      <alignment horizontal="right" vertical="center" wrapText="1" readingOrder="2"/>
    </xf>
    <xf numFmtId="0" fontId="6" fillId="0" borderId="14" xfId="0" applyFont="1" applyBorder="1" applyAlignment="1">
      <alignment horizontal="left" vertical="center" wrapText="1" readingOrder="2"/>
    </xf>
    <xf numFmtId="0" fontId="6" fillId="0" borderId="13" xfId="0" applyFont="1" applyBorder="1" applyAlignment="1">
      <alignment horizontal="left" vertical="center" wrapText="1" readingOrder="2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/>
    </xf>
    <xf numFmtId="0" fontId="28" fillId="0" borderId="16" xfId="2" applyBorder="1" applyAlignment="1">
      <alignment horizontal="center" vertical="center" wrapText="1"/>
    </xf>
    <xf numFmtId="0" fontId="28" fillId="0" borderId="17" xfId="2" applyFont="1" applyBorder="1" applyAlignment="1">
      <alignment horizontal="center" vertical="center"/>
    </xf>
    <xf numFmtId="0" fontId="30" fillId="0" borderId="21" xfId="2" applyFont="1" applyBorder="1" applyAlignment="1">
      <alignment horizontal="left" vertical="top" wrapText="1"/>
    </xf>
    <xf numFmtId="0" fontId="28" fillId="0" borderId="26" xfId="2" applyFont="1" applyBorder="1" applyAlignment="1">
      <alignment horizontal="center" vertical="center"/>
    </xf>
    <xf numFmtId="0" fontId="28" fillId="0" borderId="31" xfId="2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 readingOrder="2"/>
    </xf>
    <xf numFmtId="0" fontId="5" fillId="0" borderId="14" xfId="0" applyFont="1" applyBorder="1" applyAlignment="1">
      <alignment vertical="center" wrapText="1" readingOrder="2"/>
    </xf>
    <xf numFmtId="0" fontId="8" fillId="0" borderId="11" xfId="0" applyFont="1" applyBorder="1" applyAlignment="1">
      <alignment horizontal="center" vertical="top" wrapText="1" readingOrder="2"/>
    </xf>
    <xf numFmtId="0" fontId="7" fillId="0" borderId="4" xfId="0" applyFont="1" applyBorder="1" applyAlignment="1">
      <alignment horizontal="right" vertical="top" wrapText="1" indent="1" readingOrder="2"/>
    </xf>
    <xf numFmtId="0" fontId="8" fillId="0" borderId="5" xfId="0" applyFont="1" applyBorder="1" applyAlignment="1">
      <alignment horizontal="left" vertical="top" wrapText="1" indent="1" readingOrder="1"/>
    </xf>
    <xf numFmtId="0" fontId="7" fillId="0" borderId="6" xfId="0" applyFont="1" applyBorder="1" applyAlignment="1">
      <alignment horizontal="right" vertical="top" wrapText="1" indent="1" readingOrder="2"/>
    </xf>
    <xf numFmtId="0" fontId="8" fillId="0" borderId="8" xfId="0" applyFont="1" applyBorder="1" applyAlignment="1">
      <alignment horizontal="left" vertical="top" wrapText="1" indent="1" readingOrder="1"/>
    </xf>
    <xf numFmtId="0" fontId="6" fillId="0" borderId="5" xfId="0" applyFont="1" applyBorder="1" applyAlignment="1">
      <alignment horizontal="left" vertical="top" wrapText="1" indent="1" readingOrder="1"/>
    </xf>
    <xf numFmtId="0" fontId="5" fillId="0" borderId="4" xfId="0" applyFont="1" applyBorder="1" applyAlignment="1">
      <alignment horizontal="right" vertical="center" wrapText="1" indent="1" readingOrder="2"/>
    </xf>
    <xf numFmtId="0" fontId="34" fillId="0" borderId="16" xfId="4" applyBorder="1" applyAlignment="1">
      <alignment horizontal="center" vertical="center" wrapText="1"/>
    </xf>
    <xf numFmtId="0" fontId="34" fillId="0" borderId="45" xfId="4" applyFont="1" applyBorder="1" applyAlignment="1">
      <alignment horizontal="center" vertical="center"/>
    </xf>
    <xf numFmtId="0" fontId="34" fillId="0" borderId="17" xfId="4" applyFont="1" applyBorder="1" applyAlignment="1">
      <alignment horizontal="center" vertical="center"/>
    </xf>
    <xf numFmtId="0" fontId="35" fillId="0" borderId="21" xfId="4" applyFont="1" applyBorder="1" applyAlignment="1">
      <alignment horizontal="left" vertical="top" wrapText="1"/>
    </xf>
    <xf numFmtId="0" fontId="34" fillId="0" borderId="26" xfId="4" applyFont="1" applyBorder="1" applyAlignment="1">
      <alignment horizontal="center" vertical="center"/>
    </xf>
    <xf numFmtId="0" fontId="34" fillId="0" borderId="31" xfId="4" applyFont="1" applyBorder="1" applyAlignment="1">
      <alignment horizontal="center" vertical="center"/>
    </xf>
    <xf numFmtId="0" fontId="35" fillId="0" borderId="39" xfId="4" applyFont="1" applyBorder="1" applyAlignment="1">
      <alignment horizontal="left" vertical="top" wrapText="1"/>
    </xf>
    <xf numFmtId="0" fontId="34" fillId="0" borderId="0" xfId="4" applyFont="1" applyBorder="1" applyAlignment="1">
      <alignment horizontal="center" vertical="center"/>
    </xf>
    <xf numFmtId="0" fontId="35" fillId="0" borderId="0" xfId="4" applyFont="1" applyBorder="1" applyAlignment="1">
      <alignment horizontal="left" vertical="top" wrapText="1"/>
    </xf>
    <xf numFmtId="0" fontId="35" fillId="0" borderId="42" xfId="4" applyFont="1" applyBorder="1" applyAlignment="1">
      <alignment horizontal="left" vertical="top" wrapText="1"/>
    </xf>
    <xf numFmtId="0" fontId="34" fillId="0" borderId="42" xfId="4" applyFont="1" applyBorder="1" applyAlignment="1">
      <alignment horizontal="center" vertical="center"/>
    </xf>
    <xf numFmtId="0" fontId="34" fillId="0" borderId="39" xfId="5" applyFont="1" applyBorder="1" applyAlignment="1">
      <alignment horizontal="center" vertical="center"/>
    </xf>
    <xf numFmtId="0" fontId="34" fillId="0" borderId="22" xfId="5" applyFont="1" applyBorder="1" applyAlignment="1">
      <alignment horizontal="center" vertical="center"/>
    </xf>
    <xf numFmtId="0" fontId="34" fillId="0" borderId="42" xfId="5" applyFont="1" applyBorder="1" applyAlignment="1">
      <alignment horizontal="center" vertical="center"/>
    </xf>
    <xf numFmtId="0" fontId="34" fillId="0" borderId="32" xfId="5" applyFont="1" applyBorder="1" applyAlignment="1">
      <alignment horizontal="center" vertical="center"/>
    </xf>
    <xf numFmtId="0" fontId="35" fillId="0" borderId="39" xfId="5" applyFont="1" applyBorder="1" applyAlignment="1">
      <alignment horizontal="left" vertical="top" wrapText="1"/>
    </xf>
    <xf numFmtId="0" fontId="34" fillId="0" borderId="0" xfId="5" applyFont="1" applyBorder="1" applyAlignment="1">
      <alignment horizontal="center" vertical="center"/>
    </xf>
    <xf numFmtId="0" fontId="35" fillId="0" borderId="0" xfId="5" applyFont="1" applyBorder="1" applyAlignment="1">
      <alignment horizontal="left" vertical="top" wrapText="1"/>
    </xf>
    <xf numFmtId="0" fontId="35" fillId="0" borderId="42" xfId="5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6" xfId="6" applyBorder="1" applyAlignment="1">
      <alignment horizontal="center" vertical="center" wrapText="1"/>
    </xf>
    <xf numFmtId="0" fontId="18" fillId="0" borderId="39" xfId="6" applyFont="1" applyBorder="1" applyAlignment="1">
      <alignment horizontal="center" vertical="center"/>
    </xf>
    <xf numFmtId="0" fontId="18" fillId="0" borderId="22" xfId="6" applyFont="1" applyBorder="1" applyAlignment="1">
      <alignment horizontal="center" vertical="center"/>
    </xf>
    <xf numFmtId="0" fontId="18" fillId="0" borderId="31" xfId="6" applyFont="1" applyBorder="1" applyAlignment="1">
      <alignment horizontal="center" vertical="center"/>
    </xf>
    <xf numFmtId="0" fontId="18" fillId="0" borderId="42" xfId="6" applyFont="1" applyBorder="1" applyAlignment="1">
      <alignment horizontal="center" vertical="center"/>
    </xf>
    <xf numFmtId="0" fontId="18" fillId="0" borderId="32" xfId="6" applyFont="1" applyBorder="1" applyAlignment="1">
      <alignment horizontal="center" vertical="center"/>
    </xf>
    <xf numFmtId="0" fontId="19" fillId="0" borderId="21" xfId="6" applyFont="1" applyBorder="1" applyAlignment="1">
      <alignment horizontal="left" vertical="top" wrapText="1"/>
    </xf>
    <xf numFmtId="0" fontId="18" fillId="0" borderId="26" xfId="6" applyFont="1" applyBorder="1" applyAlignment="1">
      <alignment horizontal="center" vertical="center"/>
    </xf>
    <xf numFmtId="0" fontId="19" fillId="0" borderId="39" xfId="6" applyFont="1" applyBorder="1" applyAlignment="1">
      <alignment horizontal="left" vertical="top" wrapText="1"/>
    </xf>
    <xf numFmtId="0" fontId="18" fillId="0" borderId="0" xfId="6" applyFont="1" applyBorder="1" applyAlignment="1">
      <alignment horizontal="center" vertical="center"/>
    </xf>
    <xf numFmtId="0" fontId="19" fillId="0" borderId="0" xfId="6" applyFont="1" applyBorder="1" applyAlignment="1">
      <alignment horizontal="left" vertical="top" wrapText="1"/>
    </xf>
    <xf numFmtId="0" fontId="19" fillId="0" borderId="42" xfId="6" applyFont="1" applyBorder="1" applyAlignment="1">
      <alignment horizontal="left" vertical="top" wrapText="1"/>
    </xf>
  </cellXfs>
  <cellStyles count="10">
    <cellStyle name="Comma" xfId="1" builtinId="3"/>
    <cellStyle name="Normal" xfId="0" builtinId="0"/>
    <cellStyle name="Normal 2" xfId="3"/>
    <cellStyle name="Normal_Sheet1" xfId="2"/>
    <cellStyle name="Normal_Sheet2" xfId="7"/>
    <cellStyle name="Normal_Sheet3" xfId="4"/>
    <cellStyle name="Normal_Sheet4" xfId="5"/>
    <cellStyle name="Normal_Sheet7" xfId="6"/>
    <cellStyle name="Normal_tab2" xfId="8"/>
    <cellStyle name="Normal_tab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rightToLeft="1" tabSelected="1" view="pageBreakPreview" zoomScaleNormal="100" zoomScaleSheetLayoutView="100" workbookViewId="0">
      <selection activeCell="E19" sqref="E19"/>
    </sheetView>
  </sheetViews>
  <sheetFormatPr defaultColWidth="9" defaultRowHeight="14.25"/>
  <cols>
    <col min="1" max="1" width="13.75" style="8" customWidth="1"/>
    <col min="2" max="2" width="8.25" style="8" customWidth="1"/>
    <col min="3" max="3" width="7.375" style="8" customWidth="1"/>
    <col min="4" max="4" width="8.375" style="8" customWidth="1"/>
    <col min="5" max="5" width="8.75" style="8" customWidth="1"/>
    <col min="6" max="6" width="9.625" style="8" customWidth="1"/>
    <col min="7" max="7" width="9.75" style="8" customWidth="1"/>
    <col min="8" max="8" width="9" style="8" customWidth="1"/>
    <col min="9" max="9" width="6.25" style="8" customWidth="1"/>
    <col min="10" max="10" width="9" style="8" customWidth="1"/>
    <col min="11" max="11" width="7" style="8" customWidth="1"/>
    <col min="12" max="12" width="11.125" style="8" customWidth="1"/>
    <col min="13" max="13" width="19.875" style="8" customWidth="1"/>
    <col min="14" max="16384" width="9" style="8"/>
  </cols>
  <sheetData>
    <row r="1" spans="1:13" ht="20.100000000000001" customHeight="1">
      <c r="A1" s="436" t="s">
        <v>221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</row>
    <row r="2" spans="1:13" ht="20.100000000000001" customHeight="1">
      <c r="A2" s="437" t="s">
        <v>222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3" ht="6" customHeight="1">
      <c r="A3" s="9"/>
    </row>
    <row r="4" spans="1:13" ht="18" customHeight="1">
      <c r="A4" s="439" t="s">
        <v>0</v>
      </c>
      <c r="B4" s="439" t="s">
        <v>1</v>
      </c>
      <c r="C4" s="442" t="s">
        <v>96</v>
      </c>
      <c r="D4" s="442" t="s">
        <v>165</v>
      </c>
      <c r="E4" s="442" t="s">
        <v>155</v>
      </c>
      <c r="F4" s="439" t="s">
        <v>3</v>
      </c>
      <c r="G4" s="442" t="s">
        <v>211</v>
      </c>
      <c r="H4" s="444" t="s">
        <v>4</v>
      </c>
      <c r="I4" s="445"/>
      <c r="J4" s="444" t="s">
        <v>154</v>
      </c>
      <c r="K4" s="445"/>
      <c r="L4" s="446" t="s">
        <v>7</v>
      </c>
      <c r="M4" s="448" t="s">
        <v>8</v>
      </c>
    </row>
    <row r="5" spans="1:13" ht="24.75" customHeight="1">
      <c r="A5" s="440"/>
      <c r="B5" s="440"/>
      <c r="C5" s="443"/>
      <c r="D5" s="443"/>
      <c r="E5" s="443"/>
      <c r="F5" s="440"/>
      <c r="G5" s="443"/>
      <c r="H5" s="450" t="s">
        <v>5</v>
      </c>
      <c r="I5" s="451"/>
      <c r="J5" s="450" t="s">
        <v>6</v>
      </c>
      <c r="K5" s="451"/>
      <c r="L5" s="447"/>
      <c r="M5" s="449"/>
    </row>
    <row r="6" spans="1:13" ht="35.25" customHeight="1">
      <c r="A6" s="441"/>
      <c r="B6" s="440"/>
      <c r="C6" s="243" t="s">
        <v>61</v>
      </c>
      <c r="D6" s="243" t="s">
        <v>2</v>
      </c>
      <c r="E6" s="243" t="s">
        <v>145</v>
      </c>
      <c r="F6" s="243" t="s">
        <v>212</v>
      </c>
      <c r="G6" s="243" t="s">
        <v>213</v>
      </c>
      <c r="H6" s="284" t="s">
        <v>144</v>
      </c>
      <c r="I6" s="285" t="s">
        <v>9</v>
      </c>
      <c r="J6" s="284" t="s">
        <v>10</v>
      </c>
      <c r="K6" s="285" t="s">
        <v>9</v>
      </c>
      <c r="L6" s="447"/>
      <c r="M6" s="449"/>
    </row>
    <row r="7" spans="1:13" s="239" customFormat="1" ht="16.5" customHeight="1">
      <c r="A7" s="316" t="s">
        <v>125</v>
      </c>
      <c r="B7" s="399"/>
      <c r="C7" s="330"/>
      <c r="D7" s="302">
        <v>7863</v>
      </c>
      <c r="E7" s="302">
        <v>17259</v>
      </c>
      <c r="F7" s="302">
        <v>134075</v>
      </c>
      <c r="G7" s="302">
        <v>357263</v>
      </c>
      <c r="H7" s="68">
        <v>1486.2</v>
      </c>
      <c r="I7" s="312">
        <v>18.899999999999999</v>
      </c>
      <c r="J7" s="68">
        <v>3883.3</v>
      </c>
      <c r="K7" s="312">
        <v>22.5</v>
      </c>
      <c r="L7" s="25"/>
      <c r="M7" s="398" t="s">
        <v>126</v>
      </c>
    </row>
    <row r="8" spans="1:13" s="239" customFormat="1" ht="16.5" customHeight="1">
      <c r="A8" s="262" t="s">
        <v>11</v>
      </c>
      <c r="B8" s="31" t="s">
        <v>223</v>
      </c>
      <c r="C8" s="315">
        <v>129</v>
      </c>
      <c r="D8" s="357">
        <v>7616</v>
      </c>
      <c r="E8" s="357">
        <v>16738</v>
      </c>
      <c r="F8" s="357">
        <v>35476</v>
      </c>
      <c r="G8" s="357">
        <v>98818</v>
      </c>
      <c r="H8" s="356">
        <v>1334.4</v>
      </c>
      <c r="I8" s="314">
        <v>17.5</v>
      </c>
      <c r="J8" s="69">
        <v>3187.7</v>
      </c>
      <c r="K8" s="314">
        <v>19</v>
      </c>
      <c r="L8" s="34" t="s">
        <v>226</v>
      </c>
      <c r="M8" s="26" t="s">
        <v>12</v>
      </c>
    </row>
    <row r="9" spans="1:13" s="239" customFormat="1" ht="16.5" customHeight="1">
      <c r="A9" s="262"/>
      <c r="B9" s="31" t="s">
        <v>224</v>
      </c>
      <c r="C9" s="315">
        <v>141</v>
      </c>
      <c r="D9" s="357">
        <v>7851</v>
      </c>
      <c r="E9" s="357">
        <v>17277</v>
      </c>
      <c r="F9" s="357">
        <v>42837</v>
      </c>
      <c r="G9" s="357">
        <v>108774</v>
      </c>
      <c r="H9" s="356">
        <v>1354.7</v>
      </c>
      <c r="I9" s="314">
        <v>17.3</v>
      </c>
      <c r="J9" s="69">
        <v>3508.7</v>
      </c>
      <c r="K9" s="314">
        <v>20.3</v>
      </c>
      <c r="L9" s="34" t="s">
        <v>227</v>
      </c>
      <c r="M9" s="26"/>
    </row>
    <row r="10" spans="1:13" s="239" customFormat="1" ht="16.5" customHeight="1">
      <c r="A10" s="262"/>
      <c r="B10" s="31" t="s">
        <v>225</v>
      </c>
      <c r="C10" s="315">
        <v>142</v>
      </c>
      <c r="D10" s="357">
        <v>8121</v>
      </c>
      <c r="E10" s="357">
        <v>17761</v>
      </c>
      <c r="F10" s="357">
        <v>55762</v>
      </c>
      <c r="G10" s="357">
        <v>149671</v>
      </c>
      <c r="H10" s="356">
        <v>1779.1</v>
      </c>
      <c r="I10" s="314">
        <v>21.9</v>
      </c>
      <c r="J10" s="69">
        <v>4989.1000000000004</v>
      </c>
      <c r="K10" s="314">
        <v>28.1</v>
      </c>
      <c r="L10" s="34" t="s">
        <v>228</v>
      </c>
      <c r="M10" s="26"/>
    </row>
    <row r="11" spans="1:13" s="239" customFormat="1" ht="16.5" customHeight="1">
      <c r="A11" s="263" t="s">
        <v>13</v>
      </c>
      <c r="B11" s="32" t="s">
        <v>223</v>
      </c>
      <c r="C11" s="297">
        <v>30</v>
      </c>
      <c r="D11" s="70">
        <v>554</v>
      </c>
      <c r="E11" s="70">
        <v>1513</v>
      </c>
      <c r="F11" s="70">
        <v>7247</v>
      </c>
      <c r="G11" s="70">
        <v>11123</v>
      </c>
      <c r="H11" s="65">
        <v>127.9</v>
      </c>
      <c r="I11" s="295">
        <v>23.1</v>
      </c>
      <c r="J11" s="65">
        <v>358.8</v>
      </c>
      <c r="K11" s="295">
        <v>23.7</v>
      </c>
      <c r="L11" s="35" t="s">
        <v>226</v>
      </c>
      <c r="M11" s="27" t="s">
        <v>14</v>
      </c>
    </row>
    <row r="12" spans="1:13" s="239" customFormat="1" ht="16.5" customHeight="1">
      <c r="A12" s="263"/>
      <c r="B12" s="32" t="s">
        <v>224</v>
      </c>
      <c r="C12" s="297">
        <v>30</v>
      </c>
      <c r="D12" s="70">
        <v>561</v>
      </c>
      <c r="E12" s="70">
        <v>1526</v>
      </c>
      <c r="F12" s="70">
        <v>7846</v>
      </c>
      <c r="G12" s="70">
        <v>12798</v>
      </c>
      <c r="H12" s="65">
        <v>145.6</v>
      </c>
      <c r="I12" s="295">
        <v>26</v>
      </c>
      <c r="J12" s="65">
        <v>412.8</v>
      </c>
      <c r="K12" s="295">
        <v>27.1</v>
      </c>
      <c r="L12" s="35" t="s">
        <v>227</v>
      </c>
      <c r="M12" s="27"/>
    </row>
    <row r="13" spans="1:13" s="239" customFormat="1" ht="16.5" customHeight="1">
      <c r="A13" s="263"/>
      <c r="B13" s="32" t="s">
        <v>225</v>
      </c>
      <c r="C13" s="297">
        <v>30</v>
      </c>
      <c r="D13" s="70">
        <v>561</v>
      </c>
      <c r="E13" s="70">
        <v>1526</v>
      </c>
      <c r="F13" s="70">
        <v>8535</v>
      </c>
      <c r="G13" s="70">
        <v>14183</v>
      </c>
      <c r="H13" s="65">
        <v>148.9</v>
      </c>
      <c r="I13" s="295">
        <v>26.5</v>
      </c>
      <c r="J13" s="65">
        <v>472.8</v>
      </c>
      <c r="K13" s="295">
        <v>31</v>
      </c>
      <c r="L13" s="35" t="s">
        <v>228</v>
      </c>
      <c r="M13" s="27"/>
    </row>
    <row r="14" spans="1:13" s="240" customFormat="1" ht="16.5" customHeight="1">
      <c r="A14" s="263" t="s">
        <v>172</v>
      </c>
      <c r="B14" s="30" t="s">
        <v>223</v>
      </c>
      <c r="C14" s="297">
        <v>38</v>
      </c>
      <c r="D14" s="70">
        <v>1709</v>
      </c>
      <c r="E14" s="70">
        <v>3502</v>
      </c>
      <c r="F14" s="70">
        <v>3966</v>
      </c>
      <c r="G14" s="70">
        <v>15223</v>
      </c>
      <c r="H14" s="65">
        <v>355.6</v>
      </c>
      <c r="I14" s="295">
        <v>20.8</v>
      </c>
      <c r="J14" s="65">
        <v>491.1</v>
      </c>
      <c r="K14" s="295">
        <v>14</v>
      </c>
      <c r="L14" s="35" t="s">
        <v>226</v>
      </c>
      <c r="M14" s="122" t="s">
        <v>173</v>
      </c>
    </row>
    <row r="15" spans="1:13" s="240" customFormat="1" ht="16.5" customHeight="1">
      <c r="A15" s="263"/>
      <c r="B15" s="30" t="s">
        <v>224</v>
      </c>
      <c r="C15" s="297">
        <v>38</v>
      </c>
      <c r="D15" s="70">
        <v>1709</v>
      </c>
      <c r="E15" s="70">
        <v>3502</v>
      </c>
      <c r="F15" s="70">
        <v>6156</v>
      </c>
      <c r="G15" s="70">
        <v>16828</v>
      </c>
      <c r="H15" s="65">
        <v>351.9</v>
      </c>
      <c r="I15" s="295">
        <v>20.6</v>
      </c>
      <c r="J15" s="65">
        <v>542.79999999999995</v>
      </c>
      <c r="K15" s="295">
        <v>15.5</v>
      </c>
      <c r="L15" s="35" t="s">
        <v>227</v>
      </c>
      <c r="M15" s="27"/>
    </row>
    <row r="16" spans="1:13" s="240" customFormat="1" ht="16.5" customHeight="1">
      <c r="A16" s="263"/>
      <c r="B16" s="30" t="s">
        <v>225</v>
      </c>
      <c r="C16" s="297">
        <v>37</v>
      </c>
      <c r="D16" s="70">
        <v>1689</v>
      </c>
      <c r="E16" s="70">
        <v>3342</v>
      </c>
      <c r="F16" s="70">
        <v>3811</v>
      </c>
      <c r="G16" s="70">
        <v>14780</v>
      </c>
      <c r="H16" s="65">
        <v>361.1</v>
      </c>
      <c r="I16" s="295">
        <v>21.4</v>
      </c>
      <c r="J16" s="65">
        <v>492.7</v>
      </c>
      <c r="K16" s="295">
        <v>14.7</v>
      </c>
      <c r="L16" s="35" t="s">
        <v>228</v>
      </c>
      <c r="M16" s="27"/>
    </row>
    <row r="17" spans="1:13" s="240" customFormat="1" ht="16.5" customHeight="1">
      <c r="A17" s="263" t="s">
        <v>209</v>
      </c>
      <c r="B17" s="30" t="s">
        <v>223</v>
      </c>
      <c r="C17" s="297">
        <v>21</v>
      </c>
      <c r="D17" s="70">
        <v>1505</v>
      </c>
      <c r="E17" s="70">
        <v>3332</v>
      </c>
      <c r="F17" s="70">
        <v>9538</v>
      </c>
      <c r="G17" s="70">
        <v>31403</v>
      </c>
      <c r="H17" s="65">
        <v>603.5</v>
      </c>
      <c r="I17" s="295">
        <v>40.1</v>
      </c>
      <c r="J17" s="65">
        <v>1013</v>
      </c>
      <c r="K17" s="295">
        <v>30.4</v>
      </c>
      <c r="L17" s="35" t="s">
        <v>226</v>
      </c>
      <c r="M17" s="27" t="s">
        <v>210</v>
      </c>
    </row>
    <row r="18" spans="1:13" s="240" customFormat="1" ht="16.5" customHeight="1">
      <c r="A18" s="400"/>
      <c r="B18" s="30" t="s">
        <v>224</v>
      </c>
      <c r="C18" s="297">
        <v>27</v>
      </c>
      <c r="D18" s="70">
        <v>1685</v>
      </c>
      <c r="E18" s="70">
        <v>3719</v>
      </c>
      <c r="F18" s="70">
        <v>10846</v>
      </c>
      <c r="G18" s="70">
        <v>30071</v>
      </c>
      <c r="H18" s="65">
        <v>552</v>
      </c>
      <c r="I18" s="295">
        <v>32.799999999999997</v>
      </c>
      <c r="J18" s="65">
        <v>970</v>
      </c>
      <c r="K18" s="295">
        <v>26.1</v>
      </c>
      <c r="L18" s="35" t="s">
        <v>227</v>
      </c>
      <c r="M18" s="401"/>
    </row>
    <row r="19" spans="1:13" s="240" customFormat="1" ht="16.5" customHeight="1">
      <c r="A19" s="400"/>
      <c r="B19" s="30" t="s">
        <v>225</v>
      </c>
      <c r="C19" s="297">
        <v>24</v>
      </c>
      <c r="D19" s="70">
        <v>1677</v>
      </c>
      <c r="E19" s="70">
        <v>3686</v>
      </c>
      <c r="F19" s="70">
        <v>9757</v>
      </c>
      <c r="G19" s="70">
        <v>26864</v>
      </c>
      <c r="H19" s="65">
        <v>492.1</v>
      </c>
      <c r="I19" s="295">
        <v>29.3</v>
      </c>
      <c r="J19" s="65">
        <v>895.5</v>
      </c>
      <c r="K19" s="295">
        <v>24.3</v>
      </c>
      <c r="L19" s="35" t="s">
        <v>228</v>
      </c>
      <c r="M19" s="401"/>
    </row>
    <row r="20" spans="1:13" s="239" customFormat="1" ht="16.5" customHeight="1">
      <c r="A20" s="263" t="s">
        <v>19</v>
      </c>
      <c r="B20" s="30" t="s">
        <v>223</v>
      </c>
      <c r="C20" s="297">
        <v>40</v>
      </c>
      <c r="D20" s="70">
        <v>3848</v>
      </c>
      <c r="E20" s="70">
        <v>8391</v>
      </c>
      <c r="F20" s="70">
        <v>14725</v>
      </c>
      <c r="G20" s="70">
        <v>41069</v>
      </c>
      <c r="H20" s="65">
        <v>247.4</v>
      </c>
      <c r="I20" s="295">
        <v>6.4</v>
      </c>
      <c r="J20" s="65">
        <v>1324.8</v>
      </c>
      <c r="K20" s="295">
        <v>15.8</v>
      </c>
      <c r="L20" s="35" t="s">
        <v>226</v>
      </c>
      <c r="M20" s="27" t="s">
        <v>20</v>
      </c>
    </row>
    <row r="21" spans="1:13" s="239" customFormat="1" ht="16.5" customHeight="1">
      <c r="A21" s="263"/>
      <c r="B21" s="30" t="s">
        <v>224</v>
      </c>
      <c r="C21" s="297">
        <v>46</v>
      </c>
      <c r="D21" s="70">
        <v>3896</v>
      </c>
      <c r="E21" s="70">
        <v>8530</v>
      </c>
      <c r="F21" s="70">
        <v>17989</v>
      </c>
      <c r="G21" s="70">
        <v>49077</v>
      </c>
      <c r="H21" s="65">
        <v>305.2</v>
      </c>
      <c r="I21" s="295">
        <v>7.8</v>
      </c>
      <c r="J21" s="65">
        <v>1583.1</v>
      </c>
      <c r="K21" s="295">
        <v>18.600000000000001</v>
      </c>
      <c r="L21" s="35" t="s">
        <v>227</v>
      </c>
      <c r="M21" s="27"/>
    </row>
    <row r="22" spans="1:13" s="239" customFormat="1" ht="16.5" customHeight="1">
      <c r="A22" s="264"/>
      <c r="B22" s="33" t="s">
        <v>225</v>
      </c>
      <c r="C22" s="299">
        <v>51</v>
      </c>
      <c r="D22" s="71">
        <v>4194</v>
      </c>
      <c r="E22" s="71">
        <v>9207</v>
      </c>
      <c r="F22" s="71">
        <v>33659</v>
      </c>
      <c r="G22" s="71">
        <v>93844</v>
      </c>
      <c r="H22" s="67">
        <v>777</v>
      </c>
      <c r="I22" s="300">
        <v>18.5</v>
      </c>
      <c r="J22" s="67">
        <v>3128.1</v>
      </c>
      <c r="K22" s="300">
        <v>34</v>
      </c>
      <c r="L22" s="36" t="s">
        <v>228</v>
      </c>
      <c r="M22" s="114"/>
    </row>
    <row r="23" spans="1:13" ht="30.75" customHeight="1">
      <c r="A23" s="453" t="s">
        <v>21</v>
      </c>
      <c r="B23" s="453"/>
      <c r="C23" s="453"/>
      <c r="D23" s="453"/>
      <c r="E23" s="453"/>
      <c r="F23" s="453"/>
      <c r="G23" s="453"/>
      <c r="H23" s="452" t="s">
        <v>171</v>
      </c>
      <c r="I23" s="452"/>
      <c r="J23" s="452"/>
      <c r="K23" s="452"/>
      <c r="L23" s="452"/>
      <c r="M23" s="452"/>
    </row>
    <row r="24" spans="1:13" ht="15" customHeight="1">
      <c r="A24" s="453" t="s">
        <v>174</v>
      </c>
      <c r="B24" s="453"/>
      <c r="C24" s="453"/>
      <c r="D24" s="453"/>
      <c r="E24" s="453"/>
      <c r="F24" s="453"/>
      <c r="G24" s="453"/>
      <c r="H24" s="452" t="s">
        <v>214</v>
      </c>
      <c r="I24" s="452"/>
      <c r="J24" s="452"/>
      <c r="K24" s="452"/>
      <c r="L24" s="452"/>
      <c r="M24" s="452"/>
    </row>
  </sheetData>
  <mergeCells count="19">
    <mergeCell ref="H24:M24"/>
    <mergeCell ref="A24:G24"/>
    <mergeCell ref="A23:G23"/>
    <mergeCell ref="H23:M23"/>
    <mergeCell ref="A1:M1"/>
    <mergeCell ref="A2:M2"/>
    <mergeCell ref="A4:A6"/>
    <mergeCell ref="B4:B6"/>
    <mergeCell ref="C4:C5"/>
    <mergeCell ref="D4:D5"/>
    <mergeCell ref="E4:E5"/>
    <mergeCell ref="F4:F5"/>
    <mergeCell ref="G4:G5"/>
    <mergeCell ref="H4:I4"/>
    <mergeCell ref="J4:K4"/>
    <mergeCell ref="L4:L6"/>
    <mergeCell ref="M4:M6"/>
    <mergeCell ref="H5:I5"/>
    <mergeCell ref="J5:K5"/>
  </mergeCells>
  <printOptions horizontalCentered="1"/>
  <pageMargins left="0.39370078740157483" right="0.39370078740157483" top="0.78740157480314965" bottom="0.78740157480314965" header="0.39370078740157483" footer="0.39370078740157483"/>
  <pageSetup paperSize="9" firstPageNumber="31" orientation="landscape" useFirstPageNumber="1" r:id="rId1"/>
  <headerFooter>
    <oddHeader xml:space="preserve">&amp;L&amp;8PCBS: Hotel Activities in the West Bank, (Third Quarter, 2017)&amp;R&amp;8&amp;K00+000ا&amp;K01+000PCBS: النشاط الفندقي في الضفة الغربية، (الربع لثالث، 2017)  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Z48"/>
  <sheetViews>
    <sheetView rightToLeft="1" tabSelected="1" view="pageBreakPreview" topLeftCell="A4" zoomScaleNormal="100" zoomScaleSheetLayoutView="100" workbookViewId="0">
      <selection activeCell="E19" sqref="E19"/>
    </sheetView>
  </sheetViews>
  <sheetFormatPr defaultRowHeight="14.25"/>
  <cols>
    <col min="1" max="1" width="12.625" customWidth="1"/>
    <col min="2" max="2" width="7.625" customWidth="1"/>
    <col min="3" max="3" width="6.375" customWidth="1"/>
    <col min="4" max="4" width="7.625" customWidth="1"/>
    <col min="5" max="5" width="7.5" customWidth="1"/>
    <col min="6" max="7" width="5.625" customWidth="1"/>
    <col min="8" max="8" width="7" customWidth="1"/>
    <col min="9" max="9" width="8.375" customWidth="1"/>
    <col min="10" max="10" width="7.875" customWidth="1"/>
    <col min="11" max="11" width="8.375" customWidth="1"/>
    <col min="12" max="12" width="6.625" customWidth="1"/>
    <col min="13" max="13" width="8.375" customWidth="1"/>
    <col min="14" max="14" width="6.875" customWidth="1"/>
    <col min="15" max="15" width="10.625" customWidth="1"/>
    <col min="16" max="16" width="17.125" customWidth="1"/>
    <col min="17" max="17" width="4.875" bestFit="1" customWidth="1"/>
    <col min="18" max="18" width="4.875" style="432" bestFit="1" customWidth="1"/>
    <col min="19" max="19" width="4.875" bestFit="1" customWidth="1"/>
    <col min="20" max="20" width="4.875" style="432" bestFit="1" customWidth="1"/>
    <col min="21" max="21" width="4.875" bestFit="1" customWidth="1"/>
    <col min="22" max="22" width="4.875" style="432" bestFit="1" customWidth="1"/>
    <col min="23" max="23" width="4.875" bestFit="1" customWidth="1"/>
    <col min="24" max="24" width="4.875" style="432" bestFit="1" customWidth="1"/>
    <col min="25" max="25" width="4.875" bestFit="1" customWidth="1"/>
  </cols>
  <sheetData>
    <row r="1" spans="1:26" ht="20.100000000000001" customHeight="1">
      <c r="A1" s="506" t="s">
        <v>244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7"/>
      <c r="O1" s="507"/>
      <c r="P1" s="507"/>
    </row>
    <row r="2" spans="1:26" ht="20.100000000000001" customHeight="1">
      <c r="A2" s="510" t="s">
        <v>243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4"/>
      <c r="O2" s="514"/>
      <c r="P2" s="514"/>
    </row>
    <row r="3" spans="1:26" ht="6" customHeight="1">
      <c r="A3" s="2"/>
    </row>
    <row r="4" spans="1:26" ht="19.5" customHeight="1">
      <c r="A4" s="439" t="s">
        <v>0</v>
      </c>
      <c r="B4" s="445" t="s">
        <v>1</v>
      </c>
      <c r="C4" s="439" t="s">
        <v>74</v>
      </c>
      <c r="D4" s="535" t="s">
        <v>102</v>
      </c>
      <c r="E4" s="536"/>
      <c r="F4" s="536"/>
      <c r="G4" s="536"/>
      <c r="H4" s="536"/>
      <c r="I4" s="537" t="s">
        <v>103</v>
      </c>
      <c r="J4" s="537"/>
      <c r="K4" s="537"/>
      <c r="L4" s="537"/>
      <c r="M4" s="538"/>
      <c r="N4" s="448" t="s">
        <v>101</v>
      </c>
      <c r="O4" s="448" t="s">
        <v>7</v>
      </c>
      <c r="P4" s="448" t="s">
        <v>8</v>
      </c>
    </row>
    <row r="5" spans="1:26" ht="39" customHeight="1">
      <c r="A5" s="440"/>
      <c r="B5" s="499"/>
      <c r="C5" s="440"/>
      <c r="D5" s="233" t="s">
        <v>77</v>
      </c>
      <c r="E5" s="233" t="s">
        <v>79</v>
      </c>
      <c r="F5" s="233" t="s">
        <v>81</v>
      </c>
      <c r="G5" s="233" t="s">
        <v>83</v>
      </c>
      <c r="H5" s="233" t="s">
        <v>100</v>
      </c>
      <c r="I5" s="233" t="s">
        <v>88</v>
      </c>
      <c r="J5" s="236" t="s">
        <v>89</v>
      </c>
      <c r="K5" s="236" t="s">
        <v>91</v>
      </c>
      <c r="L5" s="236" t="s">
        <v>93</v>
      </c>
      <c r="M5" s="237" t="s">
        <v>106</v>
      </c>
      <c r="N5" s="449"/>
      <c r="O5" s="449"/>
      <c r="P5" s="449"/>
    </row>
    <row r="6" spans="1:26" ht="45.75" customHeight="1">
      <c r="A6" s="441"/>
      <c r="B6" s="499"/>
      <c r="C6" s="344" t="s">
        <v>61</v>
      </c>
      <c r="D6" s="352" t="s">
        <v>78</v>
      </c>
      <c r="E6" s="352" t="s">
        <v>80</v>
      </c>
      <c r="F6" s="352" t="s">
        <v>82</v>
      </c>
      <c r="G6" s="352" t="s">
        <v>84</v>
      </c>
      <c r="H6" s="352" t="s">
        <v>95</v>
      </c>
      <c r="I6" s="353" t="s">
        <v>163</v>
      </c>
      <c r="J6" s="353" t="s">
        <v>90</v>
      </c>
      <c r="K6" s="353" t="s">
        <v>92</v>
      </c>
      <c r="L6" s="353" t="s">
        <v>94</v>
      </c>
      <c r="M6" s="354" t="s">
        <v>107</v>
      </c>
      <c r="N6" s="342" t="s">
        <v>64</v>
      </c>
      <c r="O6" s="449"/>
      <c r="P6" s="460"/>
    </row>
    <row r="7" spans="1:26" s="28" customFormat="1" ht="16.5" customHeight="1">
      <c r="A7" s="336" t="s">
        <v>123</v>
      </c>
      <c r="B7" s="316"/>
      <c r="C7" s="335"/>
      <c r="D7" s="312">
        <v>3.3</v>
      </c>
      <c r="E7" s="312">
        <v>3</v>
      </c>
      <c r="F7" s="312">
        <v>1.6</v>
      </c>
      <c r="G7" s="312">
        <v>2.7</v>
      </c>
      <c r="H7" s="312">
        <v>3.4</v>
      </c>
      <c r="I7" s="312">
        <v>2.8</v>
      </c>
      <c r="J7" s="312">
        <v>3.2</v>
      </c>
      <c r="K7" s="312">
        <v>2.7</v>
      </c>
      <c r="L7" s="312">
        <v>3.3</v>
      </c>
      <c r="M7" s="312">
        <v>2.4</v>
      </c>
      <c r="N7" s="312">
        <v>2.7</v>
      </c>
      <c r="O7" s="25"/>
      <c r="P7" s="25" t="s">
        <v>124</v>
      </c>
      <c r="Q7" s="431"/>
      <c r="R7" s="433"/>
      <c r="S7" s="431"/>
      <c r="T7" s="433"/>
      <c r="U7" s="431"/>
      <c r="V7" s="433"/>
      <c r="W7" s="431"/>
      <c r="X7" s="433"/>
      <c r="Y7" s="431"/>
      <c r="Z7" s="431"/>
    </row>
    <row r="8" spans="1:26" s="28" customFormat="1" ht="16.5" customHeight="1">
      <c r="A8" s="337" t="s">
        <v>11</v>
      </c>
      <c r="B8" s="278" t="s">
        <v>223</v>
      </c>
      <c r="C8" s="315">
        <f>C11+C14+C17+C20</f>
        <v>129</v>
      </c>
      <c r="D8" s="314">
        <v>3.2</v>
      </c>
      <c r="E8" s="314">
        <v>2.9</v>
      </c>
      <c r="F8" s="314">
        <v>1.5</v>
      </c>
      <c r="G8" s="314">
        <v>2.8</v>
      </c>
      <c r="H8" s="314">
        <v>3.8</v>
      </c>
      <c r="I8" s="314">
        <v>3</v>
      </c>
      <c r="J8" s="314">
        <v>3.4</v>
      </c>
      <c r="K8" s="314">
        <v>2.2999999999999998</v>
      </c>
      <c r="L8" s="314">
        <v>3</v>
      </c>
      <c r="M8" s="314">
        <v>2</v>
      </c>
      <c r="N8" s="314">
        <v>2.8</v>
      </c>
      <c r="O8" s="282" t="s">
        <v>226</v>
      </c>
      <c r="P8" s="26" t="s">
        <v>12</v>
      </c>
      <c r="Q8" s="431"/>
      <c r="R8" s="433"/>
      <c r="S8" s="431"/>
      <c r="T8" s="433"/>
      <c r="U8" s="431"/>
      <c r="V8" s="433"/>
      <c r="W8" s="431"/>
      <c r="X8" s="433"/>
      <c r="Y8" s="431"/>
      <c r="Z8" s="431"/>
    </row>
    <row r="9" spans="1:26" s="28" customFormat="1" ht="16.5" customHeight="1">
      <c r="A9" s="337"/>
      <c r="B9" s="278" t="s">
        <v>224</v>
      </c>
      <c r="C9" s="315">
        <f t="shared" ref="C9" si="0">C12+C15+C18+C21</f>
        <v>141</v>
      </c>
      <c r="D9" s="314">
        <v>3.1</v>
      </c>
      <c r="E9" s="314">
        <v>2.8</v>
      </c>
      <c r="F9" s="314">
        <v>1.5</v>
      </c>
      <c r="G9" s="314">
        <v>2.7</v>
      </c>
      <c r="H9" s="314">
        <v>3.6</v>
      </c>
      <c r="I9" s="314">
        <v>3.2</v>
      </c>
      <c r="J9" s="314">
        <v>3.2</v>
      </c>
      <c r="K9" s="314">
        <v>2.7</v>
      </c>
      <c r="L9" s="314">
        <v>2.9</v>
      </c>
      <c r="M9" s="314">
        <v>2.5</v>
      </c>
      <c r="N9" s="314">
        <v>2.5</v>
      </c>
      <c r="O9" s="282" t="s">
        <v>227</v>
      </c>
      <c r="P9" s="26"/>
      <c r="Q9" s="431"/>
      <c r="R9" s="433"/>
      <c r="S9" s="431"/>
      <c r="T9" s="433"/>
      <c r="U9" s="431"/>
      <c r="V9" s="433"/>
      <c r="W9" s="431"/>
      <c r="X9" s="433"/>
      <c r="Y9" s="431"/>
      <c r="Z9" s="431"/>
    </row>
    <row r="10" spans="1:26" s="28" customFormat="1" ht="16.5" customHeight="1">
      <c r="A10" s="337"/>
      <c r="B10" s="278" t="s">
        <v>225</v>
      </c>
      <c r="C10" s="315">
        <f>C13+C16+C19+C22</f>
        <v>142</v>
      </c>
      <c r="D10" s="314">
        <v>3.8</v>
      </c>
      <c r="E10" s="314">
        <v>3.4</v>
      </c>
      <c r="F10" s="314">
        <v>1.6</v>
      </c>
      <c r="G10" s="314">
        <v>2.6</v>
      </c>
      <c r="H10" s="314">
        <v>2.9</v>
      </c>
      <c r="I10" s="314">
        <v>2.4</v>
      </c>
      <c r="J10" s="314">
        <v>3.1</v>
      </c>
      <c r="K10" s="314">
        <v>2.8</v>
      </c>
      <c r="L10" s="314">
        <v>3.9</v>
      </c>
      <c r="M10" s="314">
        <v>2.6</v>
      </c>
      <c r="N10" s="314">
        <v>2.7</v>
      </c>
      <c r="O10" s="282" t="s">
        <v>228</v>
      </c>
      <c r="P10" s="26"/>
      <c r="Q10" s="431"/>
      <c r="R10" s="433"/>
      <c r="S10" s="431"/>
      <c r="T10" s="433"/>
      <c r="U10" s="431"/>
      <c r="V10" s="433"/>
      <c r="W10" s="431"/>
      <c r="X10" s="433"/>
      <c r="Y10" s="431"/>
      <c r="Z10" s="431"/>
    </row>
    <row r="11" spans="1:26" s="28" customFormat="1" ht="16.5" customHeight="1">
      <c r="A11" s="331" t="s">
        <v>13</v>
      </c>
      <c r="B11" s="279" t="s">
        <v>223</v>
      </c>
      <c r="C11" s="297">
        <v>30</v>
      </c>
      <c r="D11" s="295">
        <v>2.1</v>
      </c>
      <c r="E11" s="295">
        <v>3</v>
      </c>
      <c r="F11" s="295">
        <v>1.4</v>
      </c>
      <c r="G11" s="295">
        <v>3.5</v>
      </c>
      <c r="H11" s="295">
        <v>3</v>
      </c>
      <c r="I11" s="414">
        <v>0</v>
      </c>
      <c r="J11" s="295">
        <v>2.4</v>
      </c>
      <c r="K11" s="295">
        <v>1</v>
      </c>
      <c r="L11" s="295">
        <v>1</v>
      </c>
      <c r="M11" s="289">
        <v>1</v>
      </c>
      <c r="N11" s="314">
        <v>1.5</v>
      </c>
      <c r="O11" s="254" t="s">
        <v>226</v>
      </c>
      <c r="P11" s="27" t="s">
        <v>14</v>
      </c>
      <c r="Q11" s="431"/>
      <c r="R11" s="433"/>
      <c r="S11" s="431"/>
      <c r="T11" s="433"/>
      <c r="U11" s="431"/>
      <c r="V11" s="433"/>
      <c r="W11" s="431"/>
      <c r="X11" s="433"/>
      <c r="Y11" s="431"/>
      <c r="Z11" s="431"/>
    </row>
    <row r="12" spans="1:26" s="28" customFormat="1" ht="16.5" customHeight="1">
      <c r="A12" s="331"/>
      <c r="B12" s="279" t="s">
        <v>224</v>
      </c>
      <c r="C12" s="297">
        <v>30</v>
      </c>
      <c r="D12" s="295">
        <v>2.4</v>
      </c>
      <c r="E12" s="295">
        <v>3.5</v>
      </c>
      <c r="F12" s="295">
        <v>1.4</v>
      </c>
      <c r="G12" s="295">
        <v>3.1</v>
      </c>
      <c r="H12" s="295">
        <v>3.8</v>
      </c>
      <c r="I12" s="295">
        <v>1</v>
      </c>
      <c r="J12" s="295">
        <v>2.7</v>
      </c>
      <c r="K12" s="289">
        <v>2.6</v>
      </c>
      <c r="L12" s="414">
        <v>0</v>
      </c>
      <c r="M12" s="295">
        <v>1.9</v>
      </c>
      <c r="N12" s="314">
        <v>1.6</v>
      </c>
      <c r="O12" s="254" t="s">
        <v>227</v>
      </c>
      <c r="P12" s="27"/>
      <c r="Q12" s="431"/>
      <c r="R12" s="433"/>
      <c r="S12" s="431"/>
      <c r="T12" s="433"/>
      <c r="U12" s="431"/>
      <c r="V12" s="433"/>
      <c r="W12" s="431"/>
      <c r="X12" s="433"/>
      <c r="Y12" s="431"/>
      <c r="Z12" s="431"/>
    </row>
    <row r="13" spans="1:26" s="28" customFormat="1" ht="16.5" customHeight="1">
      <c r="A13" s="331"/>
      <c r="B13" s="279" t="s">
        <v>225</v>
      </c>
      <c r="C13" s="297">
        <v>30</v>
      </c>
      <c r="D13" s="295">
        <v>2.1</v>
      </c>
      <c r="E13" s="295">
        <v>2.4</v>
      </c>
      <c r="F13" s="295">
        <v>1.6</v>
      </c>
      <c r="G13" s="295">
        <v>3.2</v>
      </c>
      <c r="H13" s="295">
        <v>5</v>
      </c>
      <c r="I13" s="289">
        <v>2.8</v>
      </c>
      <c r="J13" s="295">
        <v>2.2999999999999998</v>
      </c>
      <c r="K13" s="289">
        <v>1</v>
      </c>
      <c r="L13" s="289">
        <v>2</v>
      </c>
      <c r="M13" s="295">
        <v>1.7</v>
      </c>
      <c r="N13" s="314">
        <v>1.7</v>
      </c>
      <c r="O13" s="254" t="s">
        <v>228</v>
      </c>
      <c r="P13" s="27"/>
      <c r="Q13" s="431"/>
      <c r="R13" s="433"/>
      <c r="S13" s="431"/>
      <c r="T13" s="433"/>
      <c r="U13" s="431"/>
      <c r="V13" s="433"/>
      <c r="W13" s="431"/>
      <c r="X13" s="433"/>
      <c r="Y13" s="431"/>
      <c r="Z13" s="431"/>
    </row>
    <row r="14" spans="1:26" s="28" customFormat="1" ht="16.5" customHeight="1">
      <c r="A14" s="331" t="s">
        <v>166</v>
      </c>
      <c r="B14" s="280" t="s">
        <v>223</v>
      </c>
      <c r="C14" s="297">
        <v>38</v>
      </c>
      <c r="D14" s="295">
        <v>4.9000000000000004</v>
      </c>
      <c r="E14" s="295">
        <v>4.2</v>
      </c>
      <c r="F14" s="295">
        <v>2.2000000000000002</v>
      </c>
      <c r="G14" s="295">
        <v>2.6</v>
      </c>
      <c r="H14" s="295">
        <v>4</v>
      </c>
      <c r="I14" s="414">
        <v>0</v>
      </c>
      <c r="J14" s="295">
        <v>3.9</v>
      </c>
      <c r="K14" s="289">
        <v>9.4</v>
      </c>
      <c r="L14" s="414">
        <v>0</v>
      </c>
      <c r="M14" s="295">
        <v>3.1</v>
      </c>
      <c r="N14" s="314">
        <v>3.8</v>
      </c>
      <c r="O14" s="254" t="s">
        <v>226</v>
      </c>
      <c r="P14" s="122" t="s">
        <v>168</v>
      </c>
      <c r="Q14" s="431"/>
      <c r="R14" s="433"/>
      <c r="S14" s="431"/>
      <c r="T14" s="433"/>
      <c r="U14" s="431"/>
      <c r="V14" s="433"/>
      <c r="W14" s="431"/>
      <c r="X14" s="433"/>
      <c r="Y14" s="431"/>
      <c r="Z14" s="431"/>
    </row>
    <row r="15" spans="1:26" s="28" customFormat="1" ht="16.5" customHeight="1">
      <c r="A15" s="331"/>
      <c r="B15" s="280" t="s">
        <v>224</v>
      </c>
      <c r="C15" s="297">
        <v>38</v>
      </c>
      <c r="D15" s="295">
        <v>5.5</v>
      </c>
      <c r="E15" s="295">
        <v>4.5</v>
      </c>
      <c r="F15" s="295">
        <v>1.6</v>
      </c>
      <c r="G15" s="295">
        <v>2.5</v>
      </c>
      <c r="H15" s="295">
        <v>5</v>
      </c>
      <c r="I15" s="295">
        <v>30</v>
      </c>
      <c r="J15" s="295">
        <v>4.7</v>
      </c>
      <c r="K15" s="289">
        <v>1.1000000000000001</v>
      </c>
      <c r="L15" s="414">
        <v>0</v>
      </c>
      <c r="M15" s="295">
        <v>1.1000000000000001</v>
      </c>
      <c r="N15" s="314">
        <v>2.7</v>
      </c>
      <c r="O15" s="254" t="s">
        <v>227</v>
      </c>
      <c r="P15" s="27"/>
      <c r="Q15" s="431"/>
      <c r="R15" s="433"/>
      <c r="S15" s="431"/>
      <c r="T15" s="433"/>
      <c r="U15" s="431"/>
      <c r="V15" s="433"/>
      <c r="W15" s="431"/>
      <c r="X15" s="433"/>
      <c r="Y15" s="431"/>
      <c r="Z15" s="431"/>
    </row>
    <row r="16" spans="1:26" s="28" customFormat="1" ht="16.5" customHeight="1">
      <c r="A16" s="331"/>
      <c r="B16" s="280" t="s">
        <v>225</v>
      </c>
      <c r="C16" s="297">
        <v>37</v>
      </c>
      <c r="D16" s="295">
        <v>6</v>
      </c>
      <c r="E16" s="295">
        <v>5.6</v>
      </c>
      <c r="F16" s="295">
        <v>2.5</v>
      </c>
      <c r="G16" s="295">
        <v>1.9</v>
      </c>
      <c r="H16" s="295">
        <v>3.6</v>
      </c>
      <c r="I16" s="295">
        <v>2.5</v>
      </c>
      <c r="J16" s="295">
        <v>3.8</v>
      </c>
      <c r="K16" s="289">
        <v>21</v>
      </c>
      <c r="L16" s="414">
        <v>0</v>
      </c>
      <c r="M16" s="295">
        <v>3.4</v>
      </c>
      <c r="N16" s="314">
        <v>3.9</v>
      </c>
      <c r="O16" s="254" t="s">
        <v>228</v>
      </c>
      <c r="P16" s="27"/>
      <c r="Q16" s="431"/>
      <c r="R16" s="433"/>
      <c r="S16" s="431"/>
      <c r="T16" s="433"/>
      <c r="U16" s="431"/>
      <c r="V16" s="433"/>
      <c r="W16" s="431"/>
      <c r="X16" s="433"/>
      <c r="Y16" s="431"/>
      <c r="Z16" s="431"/>
    </row>
    <row r="17" spans="1:26" s="28" customFormat="1" ht="16.5" customHeight="1">
      <c r="A17" s="338" t="s">
        <v>209</v>
      </c>
      <c r="B17" s="280" t="s">
        <v>223</v>
      </c>
      <c r="C17" s="297">
        <v>21</v>
      </c>
      <c r="D17" s="295">
        <v>5.8</v>
      </c>
      <c r="E17" s="295">
        <v>2.1</v>
      </c>
      <c r="F17" s="295">
        <v>1.6</v>
      </c>
      <c r="G17" s="295">
        <v>2.9</v>
      </c>
      <c r="H17" s="295">
        <v>3.4</v>
      </c>
      <c r="I17" s="295">
        <v>3</v>
      </c>
      <c r="J17" s="295">
        <v>3.5</v>
      </c>
      <c r="K17" s="295">
        <v>2.9</v>
      </c>
      <c r="L17" s="295">
        <v>3.4</v>
      </c>
      <c r="M17" s="295">
        <v>1</v>
      </c>
      <c r="N17" s="314">
        <v>3.3</v>
      </c>
      <c r="O17" s="254" t="s">
        <v>226</v>
      </c>
      <c r="P17" s="123" t="s">
        <v>210</v>
      </c>
      <c r="Q17" s="431"/>
      <c r="R17" s="433"/>
      <c r="S17" s="431"/>
      <c r="T17" s="433"/>
      <c r="U17" s="431"/>
      <c r="V17" s="433"/>
      <c r="W17" s="431"/>
      <c r="X17" s="433"/>
      <c r="Y17" s="431"/>
      <c r="Z17" s="431"/>
    </row>
    <row r="18" spans="1:26" s="28" customFormat="1" ht="16.5" customHeight="1">
      <c r="A18" s="331"/>
      <c r="B18" s="280" t="s">
        <v>224</v>
      </c>
      <c r="C18" s="297">
        <v>27</v>
      </c>
      <c r="D18" s="289">
        <v>3.9</v>
      </c>
      <c r="E18" s="289">
        <v>1.7</v>
      </c>
      <c r="F18" s="295">
        <v>1.6</v>
      </c>
      <c r="G18" s="295">
        <v>2.5</v>
      </c>
      <c r="H18" s="295">
        <v>3.4</v>
      </c>
      <c r="I18" s="295">
        <v>3.1</v>
      </c>
      <c r="J18" s="295">
        <v>2.8</v>
      </c>
      <c r="K18" s="295">
        <v>3</v>
      </c>
      <c r="L18" s="295">
        <v>2.1</v>
      </c>
      <c r="M18" s="295">
        <v>3</v>
      </c>
      <c r="N18" s="314">
        <v>2.8</v>
      </c>
      <c r="O18" s="254" t="s">
        <v>227</v>
      </c>
      <c r="P18" s="27"/>
      <c r="Q18" s="431"/>
      <c r="R18" s="433"/>
      <c r="S18" s="431"/>
      <c r="T18" s="435"/>
      <c r="U18" s="431"/>
      <c r="V18" s="433"/>
      <c r="W18" s="431"/>
      <c r="X18" s="433"/>
      <c r="Y18" s="431"/>
      <c r="Z18" s="431"/>
    </row>
    <row r="19" spans="1:26" s="28" customFormat="1" ht="16.5" customHeight="1">
      <c r="A19" s="331"/>
      <c r="B19" s="280" t="s">
        <v>225</v>
      </c>
      <c r="C19" s="297">
        <v>24</v>
      </c>
      <c r="D19" s="295">
        <v>5.7</v>
      </c>
      <c r="E19" s="295">
        <v>3.3</v>
      </c>
      <c r="F19" s="295">
        <v>1.7</v>
      </c>
      <c r="G19" s="295">
        <v>2.2999999999999998</v>
      </c>
      <c r="H19" s="295">
        <v>2.9</v>
      </c>
      <c r="I19" s="295">
        <v>3</v>
      </c>
      <c r="J19" s="295">
        <v>2.8</v>
      </c>
      <c r="K19" s="295">
        <v>2.9</v>
      </c>
      <c r="L19" s="295">
        <v>4.3</v>
      </c>
      <c r="M19" s="295">
        <v>1</v>
      </c>
      <c r="N19" s="314">
        <v>2.8</v>
      </c>
      <c r="O19" s="254" t="s">
        <v>228</v>
      </c>
      <c r="P19" s="27"/>
      <c r="Q19" s="431"/>
      <c r="R19" s="433"/>
      <c r="S19" s="431"/>
      <c r="T19" s="433"/>
      <c r="U19" s="431"/>
      <c r="V19" s="433"/>
      <c r="W19" s="431"/>
      <c r="X19" s="433"/>
      <c r="Y19" s="431"/>
      <c r="Z19" s="431"/>
    </row>
    <row r="20" spans="1:26" s="28" customFormat="1" ht="16.5" customHeight="1">
      <c r="A20" s="331" t="s">
        <v>19</v>
      </c>
      <c r="B20" s="280" t="s">
        <v>223</v>
      </c>
      <c r="C20" s="297">
        <v>40</v>
      </c>
      <c r="D20" s="295">
        <v>1.7</v>
      </c>
      <c r="E20" s="295">
        <v>2.7</v>
      </c>
      <c r="F20" s="295">
        <v>1.8</v>
      </c>
      <c r="G20" s="295">
        <v>2.8</v>
      </c>
      <c r="H20" s="295">
        <v>4.5</v>
      </c>
      <c r="I20" s="295">
        <v>3</v>
      </c>
      <c r="J20" s="295">
        <v>3.2</v>
      </c>
      <c r="K20" s="295">
        <v>2</v>
      </c>
      <c r="L20" s="295">
        <v>3</v>
      </c>
      <c r="M20" s="295">
        <v>2</v>
      </c>
      <c r="N20" s="314">
        <v>2.8</v>
      </c>
      <c r="O20" s="254" t="s">
        <v>226</v>
      </c>
      <c r="P20" s="27" t="s">
        <v>20</v>
      </c>
      <c r="Q20" s="431"/>
      <c r="R20" s="433"/>
      <c r="S20" s="431"/>
      <c r="T20" s="433"/>
      <c r="U20" s="431"/>
      <c r="V20" s="433"/>
      <c r="W20" s="431"/>
      <c r="X20" s="433"/>
      <c r="Y20" s="431"/>
      <c r="Z20" s="431"/>
    </row>
    <row r="21" spans="1:26" s="28" customFormat="1" ht="16.5" customHeight="1">
      <c r="A21" s="331"/>
      <c r="B21" s="280" t="s">
        <v>224</v>
      </c>
      <c r="C21" s="297">
        <v>46</v>
      </c>
      <c r="D21" s="295">
        <v>1.4</v>
      </c>
      <c r="E21" s="295">
        <v>2</v>
      </c>
      <c r="F21" s="295">
        <v>1.6</v>
      </c>
      <c r="G21" s="295">
        <v>2.8</v>
      </c>
      <c r="H21" s="295">
        <v>3.6</v>
      </c>
      <c r="I21" s="295">
        <v>3.1</v>
      </c>
      <c r="J21" s="295">
        <v>3.3</v>
      </c>
      <c r="K21" s="295">
        <v>3.1</v>
      </c>
      <c r="L21" s="295">
        <v>3.2</v>
      </c>
      <c r="M21" s="295">
        <v>2.2000000000000002</v>
      </c>
      <c r="N21" s="314">
        <v>2.7</v>
      </c>
      <c r="O21" s="254" t="s">
        <v>227</v>
      </c>
      <c r="P21" s="27"/>
      <c r="Q21" s="431"/>
      <c r="R21" s="433"/>
      <c r="S21" s="431"/>
      <c r="T21" s="433"/>
      <c r="U21" s="431"/>
      <c r="V21" s="433"/>
      <c r="W21" s="431"/>
      <c r="X21" s="433"/>
      <c r="Y21" s="431"/>
      <c r="Z21" s="431"/>
    </row>
    <row r="22" spans="1:26" s="28" customFormat="1" ht="16.5" customHeight="1">
      <c r="A22" s="264"/>
      <c r="B22" s="281" t="s">
        <v>225</v>
      </c>
      <c r="C22" s="299">
        <v>51</v>
      </c>
      <c r="D22" s="300">
        <v>1.5</v>
      </c>
      <c r="E22" s="300">
        <v>3.1</v>
      </c>
      <c r="F22" s="300">
        <v>1.5</v>
      </c>
      <c r="G22" s="300">
        <v>2.8</v>
      </c>
      <c r="H22" s="300">
        <v>2.6</v>
      </c>
      <c r="I22" s="300">
        <v>2.2000000000000002</v>
      </c>
      <c r="J22" s="300">
        <v>3.1</v>
      </c>
      <c r="K22" s="300">
        <v>2.7</v>
      </c>
      <c r="L22" s="300">
        <v>3.8</v>
      </c>
      <c r="M22" s="300">
        <v>3</v>
      </c>
      <c r="N22" s="317">
        <v>2.8</v>
      </c>
      <c r="O22" s="257" t="s">
        <v>228</v>
      </c>
      <c r="P22" s="114"/>
      <c r="Q22" s="431"/>
      <c r="R22" s="433"/>
      <c r="S22" s="431"/>
      <c r="T22" s="433"/>
      <c r="U22" s="431"/>
      <c r="V22" s="433"/>
      <c r="W22" s="431"/>
      <c r="X22" s="433"/>
      <c r="Y22" s="431"/>
      <c r="Z22" s="431"/>
    </row>
    <row r="23" spans="1:26" s="28" customFormat="1" ht="16.5" customHeight="1">
      <c r="A23" s="283" t="s">
        <v>170</v>
      </c>
      <c r="B23" s="355"/>
      <c r="C23" s="297"/>
      <c r="D23" s="295"/>
      <c r="E23" s="295"/>
      <c r="F23" s="295"/>
      <c r="G23" s="295"/>
      <c r="H23" s="295"/>
      <c r="I23" s="534" t="s">
        <v>215</v>
      </c>
      <c r="J23" s="534"/>
      <c r="K23" s="534"/>
      <c r="L23" s="534"/>
      <c r="M23" s="534"/>
      <c r="N23" s="534"/>
      <c r="O23" s="534"/>
      <c r="P23" s="534"/>
      <c r="R23" s="434"/>
      <c r="T23" s="434"/>
      <c r="V23" s="434"/>
      <c r="X23" s="434"/>
    </row>
    <row r="24" spans="1:26" ht="16.5" customHeight="1">
      <c r="A24" s="416" t="s">
        <v>247</v>
      </c>
      <c r="B24" s="283"/>
      <c r="C24" s="417"/>
      <c r="D24" s="283"/>
      <c r="E24" s="283"/>
      <c r="F24" s="283"/>
      <c r="G24" s="283"/>
      <c r="H24" s="283"/>
      <c r="P24" s="415" t="s">
        <v>248</v>
      </c>
    </row>
    <row r="25" spans="1:26" ht="19.5" customHeight="1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26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26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26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26">
      <c r="D29" s="15"/>
      <c r="E29" s="15"/>
    </row>
    <row r="30" spans="1:26">
      <c r="D30" s="15"/>
      <c r="E30" s="15"/>
    </row>
    <row r="31" spans="1:26">
      <c r="D31" s="15"/>
      <c r="E31" s="15"/>
    </row>
    <row r="32" spans="1:26">
      <c r="D32" s="15"/>
      <c r="E32" s="15"/>
    </row>
    <row r="33" spans="4:5">
      <c r="D33" s="15"/>
      <c r="E33" s="15"/>
    </row>
    <row r="34" spans="4:5">
      <c r="D34" s="15"/>
      <c r="E34" s="15"/>
    </row>
    <row r="35" spans="4:5">
      <c r="D35" s="15"/>
      <c r="E35" s="15"/>
    </row>
    <row r="36" spans="4:5">
      <c r="D36" s="15"/>
      <c r="E36" s="15"/>
    </row>
    <row r="37" spans="4:5">
      <c r="D37" s="15"/>
      <c r="E37" s="15"/>
    </row>
    <row r="38" spans="4:5">
      <c r="D38" s="15"/>
      <c r="E38" s="15"/>
    </row>
    <row r="39" spans="4:5">
      <c r="D39" s="15"/>
      <c r="E39" s="15"/>
    </row>
    <row r="40" spans="4:5">
      <c r="D40" s="15"/>
      <c r="E40" s="15"/>
    </row>
    <row r="41" spans="4:5">
      <c r="D41" s="15"/>
      <c r="E41" s="15"/>
    </row>
    <row r="42" spans="4:5">
      <c r="D42" s="15"/>
      <c r="E42" s="15"/>
    </row>
    <row r="43" spans="4:5">
      <c r="D43" s="15"/>
    </row>
    <row r="44" spans="4:5">
      <c r="D44" s="15"/>
    </row>
    <row r="45" spans="4:5">
      <c r="D45" s="15"/>
    </row>
    <row r="46" spans="4:5">
      <c r="D46" s="15"/>
    </row>
    <row r="47" spans="4:5">
      <c r="D47" s="15"/>
    </row>
    <row r="48" spans="4:5">
      <c r="D48" s="15"/>
    </row>
  </sheetData>
  <mergeCells count="11">
    <mergeCell ref="I23:P23"/>
    <mergeCell ref="A1:P1"/>
    <mergeCell ref="A2:P2"/>
    <mergeCell ref="A4:A6"/>
    <mergeCell ref="B4:B6"/>
    <mergeCell ref="C4:C5"/>
    <mergeCell ref="O4:O6"/>
    <mergeCell ref="P4:P6"/>
    <mergeCell ref="D4:H4"/>
    <mergeCell ref="I4:M4"/>
    <mergeCell ref="N4:N5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94" firstPageNumber="39" orientation="landscape" useFirstPageNumber="1" r:id="rId1"/>
  <headerFooter>
    <oddHeader xml:space="preserve">&amp;L&amp;8PCBS: Hotel Activities in the West Bank, (Third Quarter, 2017)&amp;R&amp;8&amp;K00+000ا&amp;K01+000PCBS: النشاط الفندقي في الضفة الغربية، (الربع لثالث، 2017)  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21"/>
  <sheetViews>
    <sheetView rightToLeft="1" workbookViewId="0">
      <selection activeCell="C11" sqref="C11:C22"/>
    </sheetView>
  </sheetViews>
  <sheetFormatPr defaultRowHeight="14.25"/>
  <sheetData>
    <row r="1" spans="1:7" ht="15" thickBot="1">
      <c r="A1" s="539" t="s">
        <v>129</v>
      </c>
      <c r="B1" s="540"/>
      <c r="C1" s="540"/>
      <c r="D1" s="540"/>
      <c r="E1" s="540"/>
      <c r="F1" s="540"/>
      <c r="G1" s="72"/>
    </row>
    <row r="2" spans="1:7" ht="24.75" thickBot="1">
      <c r="A2" s="541" t="s">
        <v>130</v>
      </c>
      <c r="B2" s="542"/>
      <c r="C2" s="73" t="s">
        <v>131</v>
      </c>
      <c r="D2" s="74" t="s">
        <v>132</v>
      </c>
      <c r="E2" s="74" t="s">
        <v>133</v>
      </c>
      <c r="F2" s="75" t="s">
        <v>134</v>
      </c>
      <c r="G2" s="72"/>
    </row>
    <row r="3" spans="1:7" ht="15" thickBot="1">
      <c r="A3" s="543" t="s">
        <v>135</v>
      </c>
      <c r="B3" s="76" t="s">
        <v>136</v>
      </c>
      <c r="C3" s="77">
        <v>107</v>
      </c>
      <c r="D3" s="78">
        <v>94.7</v>
      </c>
      <c r="E3" s="78">
        <v>94.7</v>
      </c>
      <c r="F3" s="79">
        <v>94.7</v>
      </c>
      <c r="G3" s="72"/>
    </row>
    <row r="4" spans="1:7">
      <c r="A4" s="544"/>
      <c r="B4" s="80" t="s">
        <v>137</v>
      </c>
      <c r="C4" s="81">
        <v>1</v>
      </c>
      <c r="D4" s="82">
        <v>0.9</v>
      </c>
      <c r="E4" s="82">
        <v>0.9</v>
      </c>
      <c r="F4" s="83">
        <v>95.6</v>
      </c>
      <c r="G4" s="72"/>
    </row>
    <row r="5" spans="1:7">
      <c r="A5" s="544"/>
      <c r="B5" s="80" t="s">
        <v>138</v>
      </c>
      <c r="C5" s="81">
        <v>3</v>
      </c>
      <c r="D5" s="82">
        <v>2.7</v>
      </c>
      <c r="E5" s="82">
        <v>2.7</v>
      </c>
      <c r="F5" s="83">
        <v>98.2</v>
      </c>
      <c r="G5" s="72"/>
    </row>
    <row r="6" spans="1:7">
      <c r="A6" s="544"/>
      <c r="B6" s="80" t="s">
        <v>139</v>
      </c>
      <c r="C6" s="81">
        <v>1</v>
      </c>
      <c r="D6" s="82">
        <v>0.9</v>
      </c>
      <c r="E6" s="82">
        <v>0.9</v>
      </c>
      <c r="F6" s="83">
        <v>99.1</v>
      </c>
      <c r="G6" s="72"/>
    </row>
    <row r="7" spans="1:7">
      <c r="A7" s="544"/>
      <c r="B7" s="80" t="s">
        <v>140</v>
      </c>
      <c r="C7" s="81">
        <v>1</v>
      </c>
      <c r="D7" s="82">
        <v>0.9</v>
      </c>
      <c r="E7" s="82">
        <v>0.9</v>
      </c>
      <c r="F7" s="83">
        <v>100</v>
      </c>
      <c r="G7" s="72"/>
    </row>
    <row r="8" spans="1:7" ht="15" thickBot="1">
      <c r="A8" s="545"/>
      <c r="B8" s="84" t="s">
        <v>64</v>
      </c>
      <c r="C8" s="85">
        <v>113</v>
      </c>
      <c r="D8" s="86">
        <v>100</v>
      </c>
      <c r="E8" s="86">
        <v>100</v>
      </c>
      <c r="F8" s="87"/>
      <c r="G8" s="72"/>
    </row>
    <row r="13" spans="1:7" ht="15" thickBot="1">
      <c r="A13" s="89" t="s">
        <v>141</v>
      </c>
      <c r="B13" s="89" t="s">
        <v>142</v>
      </c>
      <c r="C13" s="88"/>
      <c r="D13" s="88"/>
      <c r="E13" s="88"/>
    </row>
    <row r="14" spans="1:7">
      <c r="A14" s="90">
        <v>107</v>
      </c>
      <c r="B14" s="95">
        <v>101</v>
      </c>
      <c r="C14" s="100">
        <v>5.9</v>
      </c>
      <c r="D14" s="101">
        <v>98</v>
      </c>
      <c r="E14" s="100">
        <v>9.1999999999999993</v>
      </c>
    </row>
    <row r="15" spans="1:7">
      <c r="A15" s="91">
        <v>2793</v>
      </c>
      <c r="B15" s="96">
        <v>2635</v>
      </c>
      <c r="C15" s="100">
        <v>6</v>
      </c>
      <c r="D15" s="102">
        <v>2672</v>
      </c>
      <c r="E15" s="100">
        <v>4.5</v>
      </c>
    </row>
    <row r="16" spans="1:7">
      <c r="A16" s="91">
        <v>153085</v>
      </c>
      <c r="B16" s="96">
        <v>120441</v>
      </c>
      <c r="C16" s="100">
        <v>27.1</v>
      </c>
      <c r="D16" s="102">
        <v>158167</v>
      </c>
      <c r="E16" s="100">
        <v>-3.2</v>
      </c>
    </row>
    <row r="17" spans="1:5">
      <c r="A17" s="91">
        <v>376848</v>
      </c>
      <c r="B17" s="96">
        <v>279591</v>
      </c>
      <c r="C17" s="100">
        <v>34.799999999999997</v>
      </c>
      <c r="D17" s="102">
        <v>373071</v>
      </c>
      <c r="E17" s="100">
        <v>1</v>
      </c>
    </row>
    <row r="18" spans="1:5">
      <c r="A18" s="92">
        <v>1539.2</v>
      </c>
      <c r="B18" s="97">
        <v>1212</v>
      </c>
      <c r="C18" s="100">
        <v>27</v>
      </c>
      <c r="D18" s="103">
        <v>1778.9</v>
      </c>
      <c r="E18" s="100">
        <v>-13.5</v>
      </c>
    </row>
    <row r="19" spans="1:5">
      <c r="A19" s="92">
        <v>4141.2</v>
      </c>
      <c r="B19" s="97">
        <v>3106.6</v>
      </c>
      <c r="C19" s="100">
        <v>33.299999999999997</v>
      </c>
      <c r="D19" s="104">
        <v>4099.7</v>
      </c>
      <c r="E19" s="100">
        <v>1</v>
      </c>
    </row>
    <row r="20" spans="1:5">
      <c r="A20" s="93">
        <v>26.2</v>
      </c>
      <c r="B20" s="98">
        <v>22</v>
      </c>
      <c r="C20" s="100">
        <v>19.100000000000001</v>
      </c>
      <c r="D20" s="105">
        <v>31.2</v>
      </c>
      <c r="E20" s="100">
        <v>-16</v>
      </c>
    </row>
    <row r="21" spans="1:5" ht="15" thickBot="1">
      <c r="A21" s="94">
        <v>30.7</v>
      </c>
      <c r="B21" s="99">
        <v>24.6</v>
      </c>
      <c r="C21" s="100">
        <v>24.8</v>
      </c>
      <c r="D21" s="106">
        <v>32.1</v>
      </c>
      <c r="E21" s="100">
        <v>-4.4000000000000004</v>
      </c>
    </row>
  </sheetData>
  <mergeCells count="3">
    <mergeCell ref="A1:F1"/>
    <mergeCell ref="A2:B2"/>
    <mergeCell ref="A3:A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3"/>
  <sheetViews>
    <sheetView rightToLeft="1" view="pageBreakPreview" zoomScale="106" zoomScaleNormal="100" zoomScaleSheetLayoutView="106" workbookViewId="0">
      <selection activeCell="M28" sqref="M28"/>
    </sheetView>
  </sheetViews>
  <sheetFormatPr defaultRowHeight="14.25"/>
  <cols>
    <col min="15" max="15" width="10.75" customWidth="1"/>
  </cols>
  <sheetData>
    <row r="1" spans="1:15" ht="14.25" customHeight="1">
      <c r="A1" s="527" t="s">
        <v>127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7"/>
      <c r="O1" s="507"/>
    </row>
    <row r="2" spans="1:15" ht="14.25" customHeight="1">
      <c r="A2" s="510" t="s">
        <v>128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4"/>
      <c r="O2" s="514"/>
    </row>
    <row r="3" spans="1:15" ht="5.0999999999999996" customHeight="1">
      <c r="A3" s="2"/>
    </row>
    <row r="4" spans="1:15" ht="20.25">
      <c r="A4" s="439" t="s">
        <v>0</v>
      </c>
      <c r="B4" s="439" t="s">
        <v>1</v>
      </c>
      <c r="C4" s="439" t="s">
        <v>74</v>
      </c>
      <c r="D4" s="546" t="s">
        <v>111</v>
      </c>
      <c r="E4" s="547"/>
      <c r="F4" s="547"/>
      <c r="G4" s="547"/>
      <c r="H4" s="547"/>
      <c r="I4" s="547"/>
      <c r="J4" s="461" t="s">
        <v>76</v>
      </c>
      <c r="K4" s="461"/>
      <c r="L4" s="461"/>
      <c r="M4" s="462"/>
      <c r="N4" s="448" t="s">
        <v>7</v>
      </c>
      <c r="O4" s="448" t="s">
        <v>8</v>
      </c>
    </row>
    <row r="5" spans="1:15" ht="20.25">
      <c r="A5" s="440"/>
      <c r="B5" s="440"/>
      <c r="C5" s="440"/>
      <c r="D5" s="500" t="s">
        <v>77</v>
      </c>
      <c r="E5" s="501"/>
      <c r="F5" s="500" t="s">
        <v>79</v>
      </c>
      <c r="G5" s="501"/>
      <c r="H5" s="500" t="s">
        <v>81</v>
      </c>
      <c r="I5" s="501"/>
      <c r="J5" s="500" t="s">
        <v>83</v>
      </c>
      <c r="K5" s="501"/>
      <c r="L5" s="488" t="s">
        <v>85</v>
      </c>
      <c r="M5" s="489"/>
      <c r="N5" s="449"/>
      <c r="O5" s="449"/>
    </row>
    <row r="6" spans="1:15">
      <c r="A6" s="440"/>
      <c r="B6" s="440"/>
      <c r="C6" s="456" t="s">
        <v>120</v>
      </c>
      <c r="D6" s="548" t="s">
        <v>78</v>
      </c>
      <c r="E6" s="548"/>
      <c r="F6" s="490" t="s">
        <v>80</v>
      </c>
      <c r="G6" s="491"/>
      <c r="H6" s="490" t="s">
        <v>82</v>
      </c>
      <c r="I6" s="491"/>
      <c r="J6" s="490" t="s">
        <v>84</v>
      </c>
      <c r="K6" s="491"/>
      <c r="L6" s="532"/>
      <c r="M6" s="533"/>
      <c r="N6" s="449"/>
      <c r="O6" s="449"/>
    </row>
    <row r="7" spans="1:15" ht="32.25">
      <c r="A7" s="441"/>
      <c r="B7" s="440"/>
      <c r="C7" s="471"/>
      <c r="D7" s="47" t="s">
        <v>112</v>
      </c>
      <c r="E7" s="24" t="s">
        <v>9</v>
      </c>
      <c r="F7" s="112" t="s">
        <v>143</v>
      </c>
      <c r="G7" s="24" t="s">
        <v>9</v>
      </c>
      <c r="H7" s="112" t="s">
        <v>143</v>
      </c>
      <c r="I7" s="23" t="s">
        <v>9</v>
      </c>
      <c r="J7" s="112" t="s">
        <v>143</v>
      </c>
      <c r="K7" s="23" t="s">
        <v>9</v>
      </c>
      <c r="L7" s="112" t="s">
        <v>146</v>
      </c>
      <c r="M7" s="23" t="s">
        <v>9</v>
      </c>
      <c r="N7" s="449"/>
      <c r="O7" s="460"/>
    </row>
    <row r="8" spans="1:15" ht="20.25">
      <c r="A8" s="21" t="s">
        <v>123</v>
      </c>
      <c r="B8" s="22"/>
      <c r="C8" s="56"/>
      <c r="D8" s="56">
        <v>35960</v>
      </c>
      <c r="E8" s="58">
        <v>9.5</v>
      </c>
      <c r="F8" s="57">
        <v>16918</v>
      </c>
      <c r="G8" s="58">
        <v>4.5</v>
      </c>
      <c r="H8" s="56">
        <v>25350</v>
      </c>
      <c r="I8" s="58">
        <v>6.7</v>
      </c>
      <c r="J8" s="56">
        <v>51702</v>
      </c>
      <c r="K8" s="58">
        <v>13.7</v>
      </c>
      <c r="L8" s="56">
        <v>32445</v>
      </c>
      <c r="M8" s="58">
        <v>8.6</v>
      </c>
      <c r="N8" s="38"/>
      <c r="O8" s="37" t="s">
        <v>124</v>
      </c>
    </row>
    <row r="9" spans="1:15" ht="20.25">
      <c r="A9" s="111" t="s">
        <v>11</v>
      </c>
      <c r="B9" s="31" t="s">
        <v>113</v>
      </c>
      <c r="C9" s="59">
        <f>C12+C15+C18+C21</f>
        <v>104</v>
      </c>
      <c r="D9" s="60">
        <v>10392</v>
      </c>
      <c r="E9" s="69">
        <v>6.9</v>
      </c>
      <c r="F9" s="60">
        <v>8657</v>
      </c>
      <c r="G9" s="61">
        <v>5.8</v>
      </c>
      <c r="H9" s="59">
        <v>7638</v>
      </c>
      <c r="I9" s="61">
        <v>5.0999999999999996</v>
      </c>
      <c r="J9" s="59">
        <v>21422</v>
      </c>
      <c r="K9" s="61">
        <v>14.3</v>
      </c>
      <c r="L9" s="59">
        <v>10345</v>
      </c>
      <c r="M9" s="69">
        <v>6.9</v>
      </c>
      <c r="N9" s="34" t="s">
        <v>116</v>
      </c>
      <c r="O9" s="553" t="s">
        <v>12</v>
      </c>
    </row>
    <row r="10" spans="1:15" ht="20.25">
      <c r="A10" s="554"/>
      <c r="B10" s="31" t="s">
        <v>114</v>
      </c>
      <c r="C10" s="60">
        <f>C13+C16+C19+C22</f>
        <v>107</v>
      </c>
      <c r="D10" s="60">
        <v>12287</v>
      </c>
      <c r="E10" s="69">
        <v>8.5</v>
      </c>
      <c r="F10" s="60">
        <v>5647</v>
      </c>
      <c r="G10" s="61">
        <v>3.9</v>
      </c>
      <c r="H10" s="59">
        <v>7555</v>
      </c>
      <c r="I10" s="61">
        <v>5.2</v>
      </c>
      <c r="J10" s="59">
        <v>23357</v>
      </c>
      <c r="K10" s="61">
        <v>16.100000000000001</v>
      </c>
      <c r="L10" s="60">
        <v>11811</v>
      </c>
      <c r="M10" s="69">
        <v>8.1999999999999993</v>
      </c>
      <c r="N10" s="34" t="s">
        <v>117</v>
      </c>
      <c r="O10" s="553"/>
    </row>
    <row r="11" spans="1:15" ht="20.25">
      <c r="A11" s="554"/>
      <c r="B11" s="31" t="s">
        <v>115</v>
      </c>
      <c r="C11" s="60">
        <f>C14+C17+C20+C23</f>
        <v>107</v>
      </c>
      <c r="D11" s="60">
        <v>13281</v>
      </c>
      <c r="E11" s="69">
        <v>16.2</v>
      </c>
      <c r="F11" s="60">
        <v>2614</v>
      </c>
      <c r="G11" s="61">
        <v>3.2</v>
      </c>
      <c r="H11" s="59">
        <v>10157</v>
      </c>
      <c r="I11" s="61">
        <v>12.4</v>
      </c>
      <c r="J11" s="61">
        <v>6923</v>
      </c>
      <c r="K11" s="61">
        <v>8.4</v>
      </c>
      <c r="L11" s="60">
        <v>10289</v>
      </c>
      <c r="M11" s="69">
        <v>12.5</v>
      </c>
      <c r="N11" s="34" t="s">
        <v>118</v>
      </c>
      <c r="O11" s="553"/>
    </row>
    <row r="12" spans="1:15" ht="20.25">
      <c r="A12" s="549" t="s">
        <v>13</v>
      </c>
      <c r="B12" s="32" t="s">
        <v>113</v>
      </c>
      <c r="C12" s="62">
        <v>13</v>
      </c>
      <c r="D12" s="62">
        <v>762</v>
      </c>
      <c r="E12" s="63">
        <v>16.5</v>
      </c>
      <c r="F12" s="62">
        <v>42</v>
      </c>
      <c r="G12" s="63">
        <v>0.9</v>
      </c>
      <c r="H12" s="62">
        <v>2973</v>
      </c>
      <c r="I12" s="63">
        <v>64.2</v>
      </c>
      <c r="J12" s="62">
        <v>5</v>
      </c>
      <c r="K12" s="63">
        <v>0.1</v>
      </c>
      <c r="L12" s="62">
        <v>219</v>
      </c>
      <c r="M12" s="63">
        <v>4.7</v>
      </c>
      <c r="N12" s="35" t="s">
        <v>116</v>
      </c>
      <c r="O12" s="550" t="s">
        <v>14</v>
      </c>
    </row>
    <row r="13" spans="1:15" ht="20.25">
      <c r="A13" s="549"/>
      <c r="B13" s="32" t="s">
        <v>114</v>
      </c>
      <c r="C13" s="64">
        <v>14</v>
      </c>
      <c r="D13" s="64">
        <v>692</v>
      </c>
      <c r="E13" s="65">
        <v>19.8</v>
      </c>
      <c r="F13" s="64">
        <v>44</v>
      </c>
      <c r="G13" s="65">
        <v>1.3</v>
      </c>
      <c r="H13" s="64">
        <v>2121</v>
      </c>
      <c r="I13" s="65">
        <v>60.6</v>
      </c>
      <c r="J13" s="64">
        <v>15</v>
      </c>
      <c r="K13" s="65">
        <v>0.4</v>
      </c>
      <c r="L13" s="64">
        <v>36</v>
      </c>
      <c r="M13" s="65">
        <v>1</v>
      </c>
      <c r="N13" s="35" t="s">
        <v>117</v>
      </c>
      <c r="O13" s="550"/>
    </row>
    <row r="14" spans="1:15" ht="20.25">
      <c r="A14" s="549"/>
      <c r="B14" s="32" t="s">
        <v>115</v>
      </c>
      <c r="C14" s="64">
        <v>14</v>
      </c>
      <c r="D14" s="64">
        <v>735</v>
      </c>
      <c r="E14" s="65">
        <v>12.9</v>
      </c>
      <c r="F14" s="64">
        <v>26</v>
      </c>
      <c r="G14" s="65">
        <v>0.5</v>
      </c>
      <c r="H14" s="64">
        <v>4322</v>
      </c>
      <c r="I14" s="65">
        <v>76</v>
      </c>
      <c r="J14" s="64">
        <v>3</v>
      </c>
      <c r="K14" s="65">
        <v>0.1</v>
      </c>
      <c r="L14" s="64">
        <v>131</v>
      </c>
      <c r="M14" s="65">
        <v>2.2999999999999998</v>
      </c>
      <c r="N14" s="35" t="s">
        <v>118</v>
      </c>
      <c r="O14" s="550"/>
    </row>
    <row r="15" spans="1:15" ht="20.25">
      <c r="A15" s="549" t="s">
        <v>15</v>
      </c>
      <c r="B15" s="30" t="s">
        <v>113</v>
      </c>
      <c r="C15" s="64">
        <v>31</v>
      </c>
      <c r="D15" s="64">
        <v>7794</v>
      </c>
      <c r="E15" s="65">
        <v>32.799999999999997</v>
      </c>
      <c r="F15" s="64">
        <v>1386</v>
      </c>
      <c r="G15" s="65">
        <v>5.8</v>
      </c>
      <c r="H15" s="64">
        <v>2535</v>
      </c>
      <c r="I15" s="65">
        <v>10.7</v>
      </c>
      <c r="J15" s="64">
        <v>2129</v>
      </c>
      <c r="K15" s="65">
        <v>9</v>
      </c>
      <c r="L15" s="64">
        <v>2352</v>
      </c>
      <c r="M15" s="65">
        <v>9.9</v>
      </c>
      <c r="N15" s="35" t="s">
        <v>116</v>
      </c>
      <c r="O15" s="550" t="s">
        <v>16</v>
      </c>
    </row>
    <row r="16" spans="1:15" ht="20.25">
      <c r="A16" s="549"/>
      <c r="B16" s="30" t="s">
        <v>114</v>
      </c>
      <c r="C16" s="62">
        <v>32</v>
      </c>
      <c r="D16" s="62">
        <v>9623</v>
      </c>
      <c r="E16" s="63">
        <v>40.700000000000003</v>
      </c>
      <c r="F16" s="62">
        <v>1437</v>
      </c>
      <c r="G16" s="63">
        <v>6.1</v>
      </c>
      <c r="H16" s="64">
        <v>2376</v>
      </c>
      <c r="I16" s="65">
        <v>10</v>
      </c>
      <c r="J16" s="62">
        <v>1935</v>
      </c>
      <c r="K16" s="63">
        <v>8.1999999999999993</v>
      </c>
      <c r="L16" s="62">
        <v>3327</v>
      </c>
      <c r="M16" s="63">
        <v>14.1</v>
      </c>
      <c r="N16" s="35" t="s">
        <v>117</v>
      </c>
      <c r="O16" s="550"/>
    </row>
    <row r="17" spans="1:15" ht="20.25">
      <c r="A17" s="549"/>
      <c r="B17" s="30" t="s">
        <v>115</v>
      </c>
      <c r="C17" s="64">
        <v>32</v>
      </c>
      <c r="D17" s="64">
        <v>10955</v>
      </c>
      <c r="E17" s="65">
        <v>46.2</v>
      </c>
      <c r="F17" s="64">
        <v>1034</v>
      </c>
      <c r="G17" s="65">
        <v>4.4000000000000004</v>
      </c>
      <c r="H17" s="64">
        <v>2665</v>
      </c>
      <c r="I17" s="65">
        <v>11.2</v>
      </c>
      <c r="J17" s="64">
        <v>1364</v>
      </c>
      <c r="K17" s="65">
        <v>5.8</v>
      </c>
      <c r="L17" s="64">
        <v>3331</v>
      </c>
      <c r="M17" s="65">
        <v>14.1</v>
      </c>
      <c r="N17" s="35" t="s">
        <v>118</v>
      </c>
      <c r="O17" s="550"/>
    </row>
    <row r="18" spans="1:15" ht="20.25">
      <c r="A18" s="549" t="s">
        <v>17</v>
      </c>
      <c r="B18" s="30" t="s">
        <v>113</v>
      </c>
      <c r="C18" s="64">
        <v>28</v>
      </c>
      <c r="D18" s="64">
        <v>66</v>
      </c>
      <c r="E18" s="65">
        <v>0.2</v>
      </c>
      <c r="F18" s="64">
        <v>96</v>
      </c>
      <c r="G18" s="65">
        <v>0.2</v>
      </c>
      <c r="H18" s="64">
        <v>1111</v>
      </c>
      <c r="I18" s="65">
        <v>2.9</v>
      </c>
      <c r="J18" s="64">
        <v>2737</v>
      </c>
      <c r="K18" s="65">
        <v>7.1</v>
      </c>
      <c r="L18" s="64">
        <v>6321</v>
      </c>
      <c r="M18" s="65">
        <v>16.3</v>
      </c>
      <c r="N18" s="35" t="s">
        <v>116</v>
      </c>
      <c r="O18" s="550" t="s">
        <v>18</v>
      </c>
    </row>
    <row r="19" spans="1:15" ht="20.25">
      <c r="A19" s="549"/>
      <c r="B19" s="30" t="s">
        <v>114</v>
      </c>
      <c r="C19" s="64">
        <v>29</v>
      </c>
      <c r="D19" s="64">
        <v>210</v>
      </c>
      <c r="E19" s="65">
        <v>0.6</v>
      </c>
      <c r="F19" s="64">
        <v>187</v>
      </c>
      <c r="G19" s="65">
        <v>0.5</v>
      </c>
      <c r="H19" s="64">
        <v>1658</v>
      </c>
      <c r="I19" s="65">
        <v>4.5999999999999996</v>
      </c>
      <c r="J19" s="64">
        <v>1722</v>
      </c>
      <c r="K19" s="65">
        <v>4.8</v>
      </c>
      <c r="L19" s="64">
        <v>6087</v>
      </c>
      <c r="M19" s="65">
        <v>17</v>
      </c>
      <c r="N19" s="35" t="s">
        <v>117</v>
      </c>
      <c r="O19" s="550"/>
    </row>
    <row r="20" spans="1:15" ht="20.25">
      <c r="A20" s="549"/>
      <c r="B20" s="30" t="s">
        <v>115</v>
      </c>
      <c r="C20" s="62">
        <v>29</v>
      </c>
      <c r="D20" s="62">
        <v>0</v>
      </c>
      <c r="E20" s="63">
        <v>0</v>
      </c>
      <c r="F20" s="62">
        <v>308</v>
      </c>
      <c r="G20" s="63">
        <v>1.4</v>
      </c>
      <c r="H20" s="62">
        <v>1114</v>
      </c>
      <c r="I20" s="63">
        <v>5</v>
      </c>
      <c r="J20" s="62">
        <v>1217</v>
      </c>
      <c r="K20" s="63">
        <v>5.4</v>
      </c>
      <c r="L20" s="62">
        <v>4702</v>
      </c>
      <c r="M20" s="63">
        <v>21</v>
      </c>
      <c r="N20" s="35" t="s">
        <v>118</v>
      </c>
      <c r="O20" s="550"/>
    </row>
    <row r="21" spans="1:15" ht="20.25">
      <c r="A21" s="549" t="s">
        <v>19</v>
      </c>
      <c r="B21" s="30" t="s">
        <v>113</v>
      </c>
      <c r="C21" s="64">
        <v>32</v>
      </c>
      <c r="D21" s="64">
        <v>1770</v>
      </c>
      <c r="E21" s="65">
        <v>2.1</v>
      </c>
      <c r="F21" s="64">
        <v>7133</v>
      </c>
      <c r="G21" s="65">
        <v>8.6</v>
      </c>
      <c r="H21" s="64">
        <v>1019</v>
      </c>
      <c r="I21" s="65">
        <v>1.2</v>
      </c>
      <c r="J21" s="64">
        <v>16551</v>
      </c>
      <c r="K21" s="65">
        <v>20</v>
      </c>
      <c r="L21" s="64">
        <v>1453</v>
      </c>
      <c r="M21" s="65">
        <v>1.8</v>
      </c>
      <c r="N21" s="35" t="s">
        <v>116</v>
      </c>
      <c r="O21" s="550" t="s">
        <v>20</v>
      </c>
    </row>
    <row r="22" spans="1:15" ht="20.25">
      <c r="A22" s="549"/>
      <c r="B22" s="30" t="s">
        <v>114</v>
      </c>
      <c r="C22" s="64">
        <v>32</v>
      </c>
      <c r="D22" s="64">
        <v>1762</v>
      </c>
      <c r="E22" s="65">
        <v>2.2000000000000002</v>
      </c>
      <c r="F22" s="64">
        <v>3979</v>
      </c>
      <c r="G22" s="65">
        <v>4.9000000000000004</v>
      </c>
      <c r="H22" s="64">
        <v>1400</v>
      </c>
      <c r="I22" s="65">
        <v>1.7</v>
      </c>
      <c r="J22" s="64">
        <v>19685</v>
      </c>
      <c r="K22" s="65">
        <v>24.1</v>
      </c>
      <c r="L22" s="64">
        <v>2361</v>
      </c>
      <c r="M22" s="65">
        <v>2.9</v>
      </c>
      <c r="N22" s="35" t="s">
        <v>117</v>
      </c>
      <c r="O22" s="550"/>
    </row>
    <row r="23" spans="1:15" ht="20.25">
      <c r="A23" s="551"/>
      <c r="B23" s="33" t="s">
        <v>115</v>
      </c>
      <c r="C23" s="66">
        <v>32</v>
      </c>
      <c r="D23" s="66">
        <v>1591</v>
      </c>
      <c r="E23" s="67">
        <v>5.2</v>
      </c>
      <c r="F23" s="66">
        <v>1246</v>
      </c>
      <c r="G23" s="67">
        <v>4.0999999999999996</v>
      </c>
      <c r="H23" s="66">
        <v>2056</v>
      </c>
      <c r="I23" s="67">
        <v>6.8</v>
      </c>
      <c r="J23" s="66">
        <v>4339</v>
      </c>
      <c r="K23" s="67">
        <v>14.3</v>
      </c>
      <c r="L23" s="66">
        <v>2125</v>
      </c>
      <c r="M23" s="67">
        <v>7</v>
      </c>
      <c r="N23" s="36" t="s">
        <v>118</v>
      </c>
      <c r="O23" s="552"/>
    </row>
  </sheetData>
  <mergeCells count="29">
    <mergeCell ref="A21:A23"/>
    <mergeCell ref="O21:O23"/>
    <mergeCell ref="O9:O11"/>
    <mergeCell ref="A10:A11"/>
    <mergeCell ref="A12:A14"/>
    <mergeCell ref="O12:O14"/>
    <mergeCell ref="A15:A17"/>
    <mergeCell ref="O15:O17"/>
    <mergeCell ref="F6:G6"/>
    <mergeCell ref="H6:I6"/>
    <mergeCell ref="J6:K6"/>
    <mergeCell ref="A18:A20"/>
    <mergeCell ref="O18:O20"/>
    <mergeCell ref="A1:O1"/>
    <mergeCell ref="A2:O2"/>
    <mergeCell ref="A4:A7"/>
    <mergeCell ref="B4:B7"/>
    <mergeCell ref="C4:C5"/>
    <mergeCell ref="D4:I4"/>
    <mergeCell ref="J4:M4"/>
    <mergeCell ref="N4:N7"/>
    <mergeCell ref="O4:O7"/>
    <mergeCell ref="D5:E5"/>
    <mergeCell ref="F5:G5"/>
    <mergeCell ref="H5:I5"/>
    <mergeCell ref="J5:K5"/>
    <mergeCell ref="L5:M6"/>
    <mergeCell ref="C6:C7"/>
    <mergeCell ref="D6:E6"/>
  </mergeCells>
  <pageMargins left="0.59" right="0.59" top="0.78700000000000003" bottom="0.59" header="0.39300000000000002" footer="0.39300000000000002"/>
  <pageSetup paperSize="9" scale="59" firstPageNumber="31" orientation="landscape" useFirstPageNumber="1" horizontalDpi="4294967294" verticalDpi="4294967294" r:id="rId1"/>
  <headerFooter>
    <oddHeader>&amp;L&amp;8PCBS: Hotel Activities in the West Bank, (Second Quarter, 2013)&amp;Rا&amp;8PCBS: النشاط الفندقي في الضفة الغربية، (الربع الثاني، 2013)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16"/>
  <sheetViews>
    <sheetView rightToLeft="1" workbookViewId="0">
      <selection activeCell="I34" sqref="I34"/>
    </sheetView>
  </sheetViews>
  <sheetFormatPr defaultRowHeight="14.25"/>
  <sheetData>
    <row r="1" spans="1:8" ht="15" thickBot="1"/>
    <row r="2" spans="1:8" ht="15" thickBot="1">
      <c r="A2" s="555" t="s">
        <v>130</v>
      </c>
      <c r="B2" s="556"/>
      <c r="C2" s="556"/>
      <c r="D2" s="557"/>
      <c r="E2" s="127" t="s">
        <v>189</v>
      </c>
    </row>
    <row r="3" spans="1:8" ht="15" thickBot="1">
      <c r="A3" s="558" t="s">
        <v>180</v>
      </c>
      <c r="B3" s="561" t="s">
        <v>181</v>
      </c>
      <c r="C3" s="561" t="s">
        <v>182</v>
      </c>
      <c r="D3" s="124" t="s">
        <v>183</v>
      </c>
      <c r="E3" s="128">
        <v>17</v>
      </c>
      <c r="F3" s="131">
        <v>351</v>
      </c>
      <c r="G3" s="132">
        <v>1026</v>
      </c>
    </row>
    <row r="4" spans="1:8">
      <c r="A4" s="559"/>
      <c r="B4" s="562"/>
      <c r="C4" s="562"/>
      <c r="D4" s="125" t="s">
        <v>184</v>
      </c>
      <c r="E4" s="129">
        <v>17</v>
      </c>
      <c r="F4" s="133">
        <v>351</v>
      </c>
      <c r="G4" s="134">
        <v>1026</v>
      </c>
    </row>
    <row r="5" spans="1:8">
      <c r="A5" s="559"/>
      <c r="B5" s="562"/>
      <c r="C5" s="562"/>
      <c r="D5" s="125" t="s">
        <v>185</v>
      </c>
      <c r="E5" s="129">
        <v>17</v>
      </c>
      <c r="F5" s="133">
        <v>349</v>
      </c>
      <c r="G5" s="134">
        <v>1032</v>
      </c>
    </row>
    <row r="6" spans="1:8">
      <c r="A6" s="559"/>
      <c r="B6" s="563" t="s">
        <v>186</v>
      </c>
      <c r="C6" s="563" t="s">
        <v>182</v>
      </c>
      <c r="D6" s="125" t="s">
        <v>183</v>
      </c>
      <c r="E6" s="129">
        <v>35</v>
      </c>
      <c r="F6" s="133">
        <v>1555</v>
      </c>
      <c r="G6" s="134">
        <v>3208</v>
      </c>
    </row>
    <row r="7" spans="1:8">
      <c r="A7" s="559"/>
      <c r="B7" s="562"/>
      <c r="C7" s="562"/>
      <c r="D7" s="125" t="s">
        <v>184</v>
      </c>
      <c r="E7" s="129">
        <v>34</v>
      </c>
      <c r="F7" s="133">
        <v>1523</v>
      </c>
      <c r="G7" s="134">
        <v>3140</v>
      </c>
    </row>
    <row r="8" spans="1:8">
      <c r="A8" s="559"/>
      <c r="B8" s="562"/>
      <c r="C8" s="562"/>
      <c r="D8" s="125" t="s">
        <v>185</v>
      </c>
      <c r="E8" s="129">
        <v>34</v>
      </c>
      <c r="F8" s="133">
        <v>1521</v>
      </c>
      <c r="G8" s="134">
        <v>3140</v>
      </c>
    </row>
    <row r="9" spans="1:8">
      <c r="A9" s="559"/>
      <c r="B9" s="563" t="s">
        <v>187</v>
      </c>
      <c r="C9" s="563" t="s">
        <v>182</v>
      </c>
      <c r="D9" s="125" t="s">
        <v>183</v>
      </c>
      <c r="E9" s="129">
        <v>22</v>
      </c>
      <c r="F9" s="133">
        <v>1558</v>
      </c>
      <c r="G9" s="134">
        <v>3430</v>
      </c>
    </row>
    <row r="10" spans="1:8">
      <c r="A10" s="559"/>
      <c r="B10" s="562"/>
      <c r="C10" s="562"/>
      <c r="D10" s="125" t="s">
        <v>184</v>
      </c>
      <c r="E10" s="129">
        <v>21</v>
      </c>
      <c r="F10" s="133">
        <v>1454</v>
      </c>
      <c r="G10" s="134">
        <v>3215</v>
      </c>
    </row>
    <row r="11" spans="1:8">
      <c r="A11" s="559"/>
      <c r="B11" s="562"/>
      <c r="C11" s="562"/>
      <c r="D11" s="125" t="s">
        <v>185</v>
      </c>
      <c r="E11" s="129">
        <v>19</v>
      </c>
      <c r="F11" s="133">
        <v>1289</v>
      </c>
      <c r="G11" s="134">
        <v>2865</v>
      </c>
    </row>
    <row r="12" spans="1:8" ht="15" thickBot="1">
      <c r="A12" s="559"/>
      <c r="B12" s="564" t="s">
        <v>188</v>
      </c>
      <c r="C12" s="564" t="s">
        <v>182</v>
      </c>
      <c r="D12" s="125" t="s">
        <v>183</v>
      </c>
      <c r="E12" s="129">
        <v>37</v>
      </c>
      <c r="F12" s="133">
        <v>3424</v>
      </c>
      <c r="G12" s="134">
        <v>7507</v>
      </c>
    </row>
    <row r="13" spans="1:8">
      <c r="A13" s="559"/>
      <c r="B13" s="562"/>
      <c r="C13" s="562"/>
      <c r="D13" s="125" t="s">
        <v>184</v>
      </c>
      <c r="E13" s="129">
        <v>37</v>
      </c>
      <c r="F13" s="133">
        <v>3424</v>
      </c>
      <c r="G13" s="134">
        <v>7507</v>
      </c>
    </row>
    <row r="14" spans="1:8" ht="15" thickBot="1">
      <c r="A14" s="560"/>
      <c r="B14" s="565"/>
      <c r="C14" s="565"/>
      <c r="D14" s="126" t="s">
        <v>185</v>
      </c>
      <c r="E14" s="130">
        <v>37</v>
      </c>
      <c r="F14" s="135">
        <v>3424</v>
      </c>
      <c r="G14" s="136">
        <v>7507</v>
      </c>
    </row>
    <row r="16" spans="1:8">
      <c r="H16">
        <v>0</v>
      </c>
    </row>
  </sheetData>
  <mergeCells count="10">
    <mergeCell ref="A2:D2"/>
    <mergeCell ref="A3:A14"/>
    <mergeCell ref="B3:B5"/>
    <mergeCell ref="C3:C5"/>
    <mergeCell ref="B6:B8"/>
    <mergeCell ref="C6:C8"/>
    <mergeCell ref="B9:B11"/>
    <mergeCell ref="C9:C11"/>
    <mergeCell ref="B12:B14"/>
    <mergeCell ref="C12:C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H68"/>
  <sheetViews>
    <sheetView rightToLeft="1" topLeftCell="N34" workbookViewId="0">
      <selection activeCell="U52" sqref="U52"/>
    </sheetView>
  </sheetViews>
  <sheetFormatPr defaultRowHeight="14.25"/>
  <cols>
    <col min="5" max="5" width="9.125" bestFit="1" customWidth="1"/>
    <col min="6" max="6" width="10" bestFit="1" customWidth="1"/>
    <col min="7" max="7" width="10" customWidth="1"/>
    <col min="11" max="11" width="10" bestFit="1" customWidth="1"/>
    <col min="13" max="13" width="10" bestFit="1" customWidth="1"/>
    <col min="15" max="15" width="9.125" bestFit="1" customWidth="1"/>
  </cols>
  <sheetData>
    <row r="1" spans="1:11">
      <c r="A1" s="566"/>
      <c r="B1" s="566"/>
      <c r="C1" s="567"/>
      <c r="D1" s="137" t="s">
        <v>190</v>
      </c>
      <c r="E1" s="156"/>
      <c r="F1" s="156"/>
      <c r="G1" s="156"/>
      <c r="H1" s="138" t="s">
        <v>191</v>
      </c>
      <c r="I1" s="178"/>
      <c r="J1" s="139" t="s">
        <v>192</v>
      </c>
      <c r="K1" s="184"/>
    </row>
    <row r="2" spans="1:11" ht="15" thickBot="1">
      <c r="A2" s="568"/>
      <c r="B2" s="568"/>
      <c r="C2" s="569"/>
      <c r="D2" s="140" t="s">
        <v>179</v>
      </c>
      <c r="E2" s="157"/>
      <c r="F2" s="157"/>
      <c r="G2" s="157"/>
      <c r="H2" s="141" t="s">
        <v>179</v>
      </c>
      <c r="I2" s="179"/>
      <c r="J2" s="142" t="s">
        <v>179</v>
      </c>
      <c r="K2" s="184"/>
    </row>
    <row r="3" spans="1:11">
      <c r="A3" s="152"/>
      <c r="B3" s="152"/>
      <c r="C3" s="153"/>
      <c r="D3" s="161">
        <f>D4+D5+D6</f>
        <v>142226</v>
      </c>
      <c r="E3" s="175"/>
      <c r="F3" s="162">
        <f>D3/92</f>
        <v>1545.9</v>
      </c>
      <c r="G3" s="162"/>
      <c r="H3" s="154"/>
      <c r="I3" s="180"/>
      <c r="J3" s="155"/>
      <c r="K3" s="184"/>
    </row>
    <row r="4" spans="1:11">
      <c r="A4" s="152"/>
      <c r="B4" s="152"/>
      <c r="C4" s="153" t="s">
        <v>183</v>
      </c>
      <c r="D4" s="161">
        <f>D7+D10+D13+D16</f>
        <v>44345</v>
      </c>
      <c r="E4" s="175"/>
      <c r="F4" s="162">
        <f>D4/31</f>
        <v>1430.5</v>
      </c>
      <c r="G4" s="162"/>
      <c r="H4" s="154"/>
      <c r="I4" s="180"/>
      <c r="J4" s="155"/>
      <c r="K4" s="184"/>
    </row>
    <row r="5" spans="1:11">
      <c r="A5" s="152"/>
      <c r="B5" s="152"/>
      <c r="C5" s="153" t="s">
        <v>184</v>
      </c>
      <c r="D5" s="161">
        <f t="shared" ref="D5:D6" si="0">D8+D11+D14+D17</f>
        <v>49056</v>
      </c>
      <c r="E5" s="175"/>
      <c r="F5" s="162">
        <f>D5/31</f>
        <v>1582.5</v>
      </c>
      <c r="G5" s="162"/>
      <c r="H5" s="154"/>
      <c r="I5" s="180"/>
      <c r="J5" s="155"/>
      <c r="K5" s="184"/>
    </row>
    <row r="6" spans="1:11" ht="15" thickBot="1">
      <c r="A6" s="152"/>
      <c r="B6" s="152"/>
      <c r="C6" s="153" t="s">
        <v>185</v>
      </c>
      <c r="D6" s="161">
        <f t="shared" si="0"/>
        <v>48825</v>
      </c>
      <c r="E6" s="175"/>
      <c r="F6" s="162">
        <f>D6/30</f>
        <v>1627.5</v>
      </c>
      <c r="G6" s="162"/>
      <c r="H6" s="154"/>
      <c r="I6" s="180"/>
      <c r="J6" s="155"/>
      <c r="K6" s="184"/>
    </row>
    <row r="7" spans="1:11" ht="15" thickBot="1">
      <c r="A7" s="570" t="s">
        <v>181</v>
      </c>
      <c r="B7" s="570" t="s">
        <v>182</v>
      </c>
      <c r="C7" s="143" t="s">
        <v>183</v>
      </c>
      <c r="D7" s="144">
        <v>2012</v>
      </c>
      <c r="E7" s="158"/>
      <c r="F7" s="163">
        <f>D7/31</f>
        <v>64.900000000000006</v>
      </c>
      <c r="G7" s="163"/>
      <c r="H7" s="149">
        <v>5090</v>
      </c>
      <c r="I7" s="181"/>
      <c r="J7" s="132">
        <v>8000</v>
      </c>
      <c r="K7" s="185"/>
    </row>
    <row r="8" spans="1:11">
      <c r="A8" s="571"/>
      <c r="B8" s="571"/>
      <c r="C8" s="145" t="s">
        <v>184</v>
      </c>
      <c r="D8" s="146">
        <v>2506</v>
      </c>
      <c r="E8" s="159"/>
      <c r="F8" s="163">
        <f>D8/31</f>
        <v>80.8</v>
      </c>
      <c r="G8" s="164"/>
      <c r="H8" s="150">
        <v>5822</v>
      </c>
      <c r="I8" s="182"/>
      <c r="J8" s="134">
        <v>8417</v>
      </c>
      <c r="K8" s="185"/>
    </row>
    <row r="9" spans="1:11">
      <c r="A9" s="571"/>
      <c r="B9" s="571"/>
      <c r="C9" s="145" t="s">
        <v>185</v>
      </c>
      <c r="D9" s="146">
        <v>1892</v>
      </c>
      <c r="E9" s="159"/>
      <c r="F9" s="164">
        <f>D9/30</f>
        <v>63.1</v>
      </c>
      <c r="G9" s="164"/>
      <c r="H9" s="150">
        <v>3767</v>
      </c>
      <c r="I9" s="182"/>
      <c r="J9" s="134">
        <v>5276</v>
      </c>
      <c r="K9" s="185"/>
    </row>
    <row r="10" spans="1:11">
      <c r="A10" s="572" t="s">
        <v>186</v>
      </c>
      <c r="B10" s="572" t="s">
        <v>182</v>
      </c>
      <c r="C10" s="145" t="s">
        <v>183</v>
      </c>
      <c r="D10" s="146">
        <v>16836</v>
      </c>
      <c r="E10" s="159"/>
      <c r="F10" s="164">
        <f>D10/31</f>
        <v>543.1</v>
      </c>
      <c r="G10" s="164"/>
      <c r="H10" s="150">
        <v>8801</v>
      </c>
      <c r="I10" s="182"/>
      <c r="J10" s="134">
        <v>24288</v>
      </c>
      <c r="K10" s="185"/>
    </row>
    <row r="11" spans="1:11">
      <c r="A11" s="571"/>
      <c r="B11" s="571"/>
      <c r="C11" s="145" t="s">
        <v>184</v>
      </c>
      <c r="D11" s="146">
        <v>21451</v>
      </c>
      <c r="E11" s="159"/>
      <c r="F11" s="164">
        <f>D11/31</f>
        <v>692</v>
      </c>
      <c r="G11" s="164"/>
      <c r="H11" s="150">
        <v>8188</v>
      </c>
      <c r="I11" s="182"/>
      <c r="J11" s="134">
        <v>25610</v>
      </c>
      <c r="K11" s="185"/>
    </row>
    <row r="12" spans="1:11">
      <c r="A12" s="571"/>
      <c r="B12" s="571"/>
      <c r="C12" s="145" t="s">
        <v>185</v>
      </c>
      <c r="D12" s="146">
        <v>15070</v>
      </c>
      <c r="E12" s="159"/>
      <c r="F12" s="164">
        <f>D12/30</f>
        <v>502.3</v>
      </c>
      <c r="G12" s="164"/>
      <c r="H12" s="150">
        <v>5710</v>
      </c>
      <c r="I12" s="182"/>
      <c r="J12" s="134">
        <v>18503</v>
      </c>
      <c r="K12" s="185"/>
    </row>
    <row r="13" spans="1:11">
      <c r="A13" s="572" t="s">
        <v>187</v>
      </c>
      <c r="B13" s="572" t="s">
        <v>182</v>
      </c>
      <c r="C13" s="145" t="s">
        <v>183</v>
      </c>
      <c r="D13" s="146">
        <v>17847</v>
      </c>
      <c r="E13" s="159"/>
      <c r="F13" s="164">
        <f>D13/31</f>
        <v>575.70000000000005</v>
      </c>
      <c r="G13" s="164"/>
      <c r="H13" s="150">
        <v>9361</v>
      </c>
      <c r="I13" s="182"/>
      <c r="J13" s="134">
        <v>31176</v>
      </c>
      <c r="K13" s="185"/>
    </row>
    <row r="14" spans="1:11">
      <c r="A14" s="571"/>
      <c r="B14" s="571"/>
      <c r="C14" s="145" t="s">
        <v>184</v>
      </c>
      <c r="D14" s="146">
        <v>15093</v>
      </c>
      <c r="E14" s="159"/>
      <c r="F14" s="164">
        <f>D14/31</f>
        <v>486.9</v>
      </c>
      <c r="G14" s="164"/>
      <c r="H14" s="150">
        <v>7934</v>
      </c>
      <c r="I14" s="182"/>
      <c r="J14" s="134">
        <v>25398</v>
      </c>
      <c r="K14" s="185"/>
    </row>
    <row r="15" spans="1:11">
      <c r="A15" s="571"/>
      <c r="B15" s="571"/>
      <c r="C15" s="145" t="s">
        <v>185</v>
      </c>
      <c r="D15" s="146">
        <v>18184</v>
      </c>
      <c r="E15" s="159"/>
      <c r="F15" s="164">
        <f>D15/30</f>
        <v>606.1</v>
      </c>
      <c r="G15" s="164"/>
      <c r="H15" s="150">
        <v>9482</v>
      </c>
      <c r="I15" s="182"/>
      <c r="J15" s="134">
        <v>31080</v>
      </c>
      <c r="K15" s="185"/>
    </row>
    <row r="16" spans="1:11" ht="15" thickBot="1">
      <c r="A16" s="573" t="s">
        <v>188</v>
      </c>
      <c r="B16" s="573" t="s">
        <v>182</v>
      </c>
      <c r="C16" s="145" t="s">
        <v>183</v>
      </c>
      <c r="D16" s="146">
        <v>7650</v>
      </c>
      <c r="E16" s="159"/>
      <c r="F16" s="164">
        <f>D16/31</f>
        <v>246.8</v>
      </c>
      <c r="G16" s="164"/>
      <c r="H16" s="150">
        <v>14345</v>
      </c>
      <c r="I16" s="182"/>
      <c r="J16" s="134">
        <v>34503</v>
      </c>
      <c r="K16" s="185"/>
    </row>
    <row r="17" spans="1:34">
      <c r="A17" s="571"/>
      <c r="B17" s="571"/>
      <c r="C17" s="145" t="s">
        <v>184</v>
      </c>
      <c r="D17" s="146">
        <v>10006</v>
      </c>
      <c r="E17" s="159"/>
      <c r="F17" s="164">
        <f>D17/31</f>
        <v>322.8</v>
      </c>
      <c r="G17" s="164"/>
      <c r="H17" s="150">
        <v>18902</v>
      </c>
      <c r="I17" s="182"/>
      <c r="J17" s="134">
        <v>47282</v>
      </c>
      <c r="K17" s="185"/>
    </row>
    <row r="18" spans="1:34" ht="15" thickBot="1">
      <c r="A18" s="568"/>
      <c r="B18" s="568"/>
      <c r="C18" s="147" t="s">
        <v>185</v>
      </c>
      <c r="D18" s="148">
        <v>13679</v>
      </c>
      <c r="E18" s="160"/>
      <c r="F18" s="165">
        <f>D18/30</f>
        <v>456</v>
      </c>
      <c r="G18" s="165"/>
      <c r="H18" s="151">
        <v>26129</v>
      </c>
      <c r="I18" s="183"/>
      <c r="J18" s="136">
        <v>77289</v>
      </c>
      <c r="K18" s="185"/>
    </row>
    <row r="19" spans="1:34" ht="15" thickBot="1"/>
    <row r="20" spans="1:34" ht="24">
      <c r="A20" s="566"/>
      <c r="B20" s="566"/>
      <c r="C20" s="567"/>
      <c r="D20" s="137" t="s">
        <v>193</v>
      </c>
      <c r="E20" s="156"/>
      <c r="F20" s="138" t="s">
        <v>194</v>
      </c>
      <c r="G20" s="138"/>
      <c r="H20" s="138" t="s">
        <v>195</v>
      </c>
      <c r="I20" s="138"/>
      <c r="J20" s="138" t="s">
        <v>196</v>
      </c>
      <c r="K20" s="138"/>
      <c r="L20" s="138" t="s">
        <v>197</v>
      </c>
      <c r="M20" s="138"/>
      <c r="N20" s="138" t="s">
        <v>198</v>
      </c>
      <c r="O20" s="138"/>
      <c r="P20" s="138" t="s">
        <v>199</v>
      </c>
      <c r="Q20" s="138"/>
      <c r="R20" s="138" t="s">
        <v>200</v>
      </c>
      <c r="S20" s="138"/>
      <c r="T20" s="138" t="s">
        <v>201</v>
      </c>
      <c r="U20" s="138"/>
      <c r="V20" s="138" t="s">
        <v>202</v>
      </c>
      <c r="W20" s="184"/>
      <c r="AH20" s="166"/>
    </row>
    <row r="21" spans="1:34" ht="15" thickBot="1">
      <c r="A21" s="568"/>
      <c r="B21" s="568"/>
      <c r="C21" s="569"/>
      <c r="D21" s="140" t="s">
        <v>179</v>
      </c>
      <c r="E21" s="157"/>
      <c r="F21" s="141" t="s">
        <v>179</v>
      </c>
      <c r="G21" s="141"/>
      <c r="H21" s="141" t="s">
        <v>179</v>
      </c>
      <c r="I21" s="141"/>
      <c r="J21" s="141" t="s">
        <v>179</v>
      </c>
      <c r="K21" s="141"/>
      <c r="L21" s="141" t="s">
        <v>179</v>
      </c>
      <c r="M21" s="141"/>
      <c r="N21" s="141" t="s">
        <v>179</v>
      </c>
      <c r="O21" s="141"/>
      <c r="P21" s="141" t="s">
        <v>179</v>
      </c>
      <c r="Q21" s="141"/>
      <c r="R21" s="141" t="s">
        <v>179</v>
      </c>
      <c r="S21" s="141"/>
      <c r="T21" s="141" t="s">
        <v>179</v>
      </c>
      <c r="U21" s="141"/>
      <c r="V21" s="141" t="s">
        <v>179</v>
      </c>
      <c r="W21" s="184"/>
      <c r="AH21" s="166"/>
    </row>
    <row r="22" spans="1:34" ht="15" thickBot="1">
      <c r="A22" s="152"/>
      <c r="B22" s="152"/>
      <c r="C22" s="153"/>
      <c r="D22" s="173">
        <f>D23+D24+D25</f>
        <v>16697</v>
      </c>
      <c r="E22" s="177">
        <f>D22/X22*100</f>
        <v>13.5</v>
      </c>
      <c r="F22" s="173">
        <f t="shared" ref="F22:V22" si="1">F23+F24+F25</f>
        <v>2180</v>
      </c>
      <c r="G22" s="177">
        <f>F22/X22*100</f>
        <v>1.8</v>
      </c>
      <c r="H22" s="173">
        <f t="shared" si="1"/>
        <v>36080</v>
      </c>
      <c r="I22" s="177">
        <f>H22/X22*100</f>
        <v>29.2</v>
      </c>
      <c r="J22" s="173">
        <f t="shared" si="1"/>
        <v>11424</v>
      </c>
      <c r="K22" s="177">
        <f>J22/X22*100</f>
        <v>9.1999999999999993</v>
      </c>
      <c r="L22" s="173">
        <f t="shared" si="1"/>
        <v>7438</v>
      </c>
      <c r="M22" s="177">
        <f>L22/X22*100</f>
        <v>6</v>
      </c>
      <c r="N22" s="173">
        <f t="shared" si="1"/>
        <v>2133</v>
      </c>
      <c r="O22" s="177">
        <f>N22/X22*100</f>
        <v>1.7</v>
      </c>
      <c r="P22" s="173">
        <f t="shared" si="1"/>
        <v>30664</v>
      </c>
      <c r="Q22" s="177">
        <f>P22/X22*100</f>
        <v>24.8</v>
      </c>
      <c r="R22" s="173">
        <f t="shared" si="1"/>
        <v>13152</v>
      </c>
      <c r="S22" s="176">
        <f>R22/X22*100</f>
        <v>10.6</v>
      </c>
      <c r="T22" s="173">
        <f t="shared" si="1"/>
        <v>3395</v>
      </c>
      <c r="U22" s="177">
        <f>T22/X22*100</f>
        <v>2.7</v>
      </c>
      <c r="V22" s="173">
        <f t="shared" si="1"/>
        <v>368</v>
      </c>
      <c r="W22" s="186">
        <f>V22/X22*100</f>
        <v>0.3</v>
      </c>
      <c r="X22" s="7">
        <f>V22+T22+R22+P22+N22+L22+J22+H22+F22+D22</f>
        <v>123531</v>
      </c>
      <c r="Y22" s="187">
        <f>W22+U22+Q22+S22+O22+M22+K22+I22+G22+E22</f>
        <v>99.8</v>
      </c>
      <c r="AH22" s="166"/>
    </row>
    <row r="23" spans="1:34">
      <c r="A23" s="152"/>
      <c r="B23" s="152"/>
      <c r="C23" s="143" t="s">
        <v>183</v>
      </c>
      <c r="D23" s="172">
        <f>D26+D29+D32+D35</f>
        <v>5757</v>
      </c>
      <c r="E23" s="177">
        <f t="shared" ref="E23:E37" si="2">D23/X23*100</f>
        <v>15.3</v>
      </c>
      <c r="F23" s="172">
        <f t="shared" ref="F23:V23" si="3">F26+F29+F32+F35</f>
        <v>619</v>
      </c>
      <c r="G23" s="177">
        <f t="shared" ref="G23:G37" si="4">F23/X23*100</f>
        <v>1.6</v>
      </c>
      <c r="H23" s="172">
        <f t="shared" si="3"/>
        <v>12856</v>
      </c>
      <c r="I23" s="177">
        <f t="shared" ref="I23:I37" si="5">H23/X23*100</f>
        <v>34.200000000000003</v>
      </c>
      <c r="J23" s="172">
        <f t="shared" si="3"/>
        <v>3016</v>
      </c>
      <c r="K23" s="177">
        <f t="shared" ref="K23:K37" si="6">J23/X23*100</f>
        <v>8</v>
      </c>
      <c r="L23" s="172">
        <f t="shared" si="3"/>
        <v>2546</v>
      </c>
      <c r="M23" s="177">
        <f t="shared" ref="M23:M37" si="7">L23/X23*100</f>
        <v>6.8</v>
      </c>
      <c r="N23" s="172">
        <f t="shared" si="3"/>
        <v>674</v>
      </c>
      <c r="O23" s="177">
        <f t="shared" ref="O23:O37" si="8">N23/X23*100</f>
        <v>1.8</v>
      </c>
      <c r="P23" s="172">
        <f t="shared" si="3"/>
        <v>8162</v>
      </c>
      <c r="Q23" s="177">
        <f t="shared" ref="Q23:Q37" si="9">P23/X23*100</f>
        <v>21.7</v>
      </c>
      <c r="R23" s="172">
        <f t="shared" si="3"/>
        <v>2864</v>
      </c>
      <c r="S23" s="176">
        <f t="shared" ref="S23:S37" si="10">R23/X23*100</f>
        <v>7.6</v>
      </c>
      <c r="T23" s="172">
        <f t="shared" si="3"/>
        <v>993</v>
      </c>
      <c r="U23" s="177">
        <f t="shared" ref="U23:U37" si="11">T23/X23*100</f>
        <v>2.6</v>
      </c>
      <c r="V23" s="172">
        <f t="shared" si="3"/>
        <v>110</v>
      </c>
      <c r="W23" s="186">
        <f t="shared" ref="W23:W37" si="12">V23/X23*100</f>
        <v>0.3</v>
      </c>
      <c r="X23" s="7">
        <f t="shared" ref="X23:X37" si="13">V23+T23+R23+P23+N23+L23+J23+H23+F23+D23</f>
        <v>37597</v>
      </c>
      <c r="Y23" s="187">
        <f t="shared" ref="Y23:Y37" si="14">W23+U23+Q23+S23+O23+M23+K23+I23+G23+E23</f>
        <v>99.9</v>
      </c>
      <c r="AH23" s="166"/>
    </row>
    <row r="24" spans="1:34">
      <c r="A24" s="152"/>
      <c r="B24" s="152"/>
      <c r="C24" s="145" t="s">
        <v>184</v>
      </c>
      <c r="D24" s="172">
        <f t="shared" ref="D24:V25" si="15">D27+D30+D33+D36</f>
        <v>6783</v>
      </c>
      <c r="E24" s="177">
        <f t="shared" si="2"/>
        <v>16.600000000000001</v>
      </c>
      <c r="F24" s="172">
        <f t="shared" si="15"/>
        <v>781</v>
      </c>
      <c r="G24" s="177">
        <f t="shared" si="4"/>
        <v>1.9</v>
      </c>
      <c r="H24" s="172">
        <f t="shared" si="15"/>
        <v>13729</v>
      </c>
      <c r="I24" s="177">
        <f t="shared" si="5"/>
        <v>33.6</v>
      </c>
      <c r="J24" s="172">
        <f t="shared" si="15"/>
        <v>3179</v>
      </c>
      <c r="K24" s="177">
        <f t="shared" si="6"/>
        <v>7.8</v>
      </c>
      <c r="L24" s="172">
        <f t="shared" si="15"/>
        <v>1938</v>
      </c>
      <c r="M24" s="177">
        <f t="shared" si="7"/>
        <v>4.7</v>
      </c>
      <c r="N24" s="172">
        <f t="shared" si="15"/>
        <v>388</v>
      </c>
      <c r="O24" s="177">
        <f t="shared" si="8"/>
        <v>0.9</v>
      </c>
      <c r="P24" s="172">
        <f t="shared" si="15"/>
        <v>9200</v>
      </c>
      <c r="Q24" s="177">
        <f t="shared" si="9"/>
        <v>22.5</v>
      </c>
      <c r="R24" s="172">
        <f t="shared" si="15"/>
        <v>4037</v>
      </c>
      <c r="S24" s="176">
        <f t="shared" si="10"/>
        <v>9.9</v>
      </c>
      <c r="T24" s="172">
        <f t="shared" si="15"/>
        <v>751</v>
      </c>
      <c r="U24" s="177">
        <f t="shared" si="11"/>
        <v>1.8</v>
      </c>
      <c r="V24" s="172">
        <f t="shared" si="15"/>
        <v>60</v>
      </c>
      <c r="W24" s="186">
        <f t="shared" si="12"/>
        <v>0.1</v>
      </c>
      <c r="X24" s="7">
        <f t="shared" si="13"/>
        <v>40846</v>
      </c>
      <c r="Y24" s="187">
        <f t="shared" si="14"/>
        <v>99.8</v>
      </c>
      <c r="AH24" s="166"/>
    </row>
    <row r="25" spans="1:34" ht="15" thickBot="1">
      <c r="A25" s="152"/>
      <c r="B25" s="152"/>
      <c r="C25" s="145" t="s">
        <v>185</v>
      </c>
      <c r="D25" s="172">
        <f t="shared" si="15"/>
        <v>4157</v>
      </c>
      <c r="E25" s="177">
        <f t="shared" si="2"/>
        <v>9.1999999999999993</v>
      </c>
      <c r="F25" s="172">
        <f t="shared" si="15"/>
        <v>780</v>
      </c>
      <c r="G25" s="177">
        <f t="shared" si="4"/>
        <v>1.7</v>
      </c>
      <c r="H25" s="172">
        <f t="shared" si="15"/>
        <v>9495</v>
      </c>
      <c r="I25" s="177">
        <f t="shared" si="5"/>
        <v>21.1</v>
      </c>
      <c r="J25" s="172">
        <f t="shared" si="15"/>
        <v>5229</v>
      </c>
      <c r="K25" s="177">
        <f t="shared" si="6"/>
        <v>11.6</v>
      </c>
      <c r="L25" s="172">
        <f t="shared" si="15"/>
        <v>2954</v>
      </c>
      <c r="M25" s="177">
        <f t="shared" si="7"/>
        <v>6.6</v>
      </c>
      <c r="N25" s="172">
        <f t="shared" si="15"/>
        <v>1071</v>
      </c>
      <c r="O25" s="177">
        <f t="shared" si="8"/>
        <v>2.4</v>
      </c>
      <c r="P25" s="172">
        <f t="shared" si="15"/>
        <v>13302</v>
      </c>
      <c r="Q25" s="177">
        <f t="shared" si="9"/>
        <v>29.5</v>
      </c>
      <c r="R25" s="172">
        <f t="shared" si="15"/>
        <v>6251</v>
      </c>
      <c r="S25" s="176">
        <f t="shared" si="10"/>
        <v>13.9</v>
      </c>
      <c r="T25" s="172">
        <f t="shared" si="15"/>
        <v>1651</v>
      </c>
      <c r="U25" s="177">
        <f t="shared" si="11"/>
        <v>3.7</v>
      </c>
      <c r="V25" s="172">
        <f t="shared" si="15"/>
        <v>198</v>
      </c>
      <c r="W25" s="186">
        <f t="shared" si="12"/>
        <v>0.4</v>
      </c>
      <c r="X25" s="7">
        <f t="shared" si="13"/>
        <v>45088</v>
      </c>
      <c r="Y25" s="187">
        <f t="shared" si="14"/>
        <v>100.1</v>
      </c>
      <c r="AH25" s="166"/>
    </row>
    <row r="26" spans="1:34">
      <c r="A26" s="570" t="s">
        <v>181</v>
      </c>
      <c r="B26" s="570" t="s">
        <v>182</v>
      </c>
      <c r="C26" s="143" t="s">
        <v>183</v>
      </c>
      <c r="D26" s="144">
        <v>478</v>
      </c>
      <c r="E26" s="177">
        <f t="shared" si="2"/>
        <v>9.4</v>
      </c>
      <c r="F26" s="167">
        <v>47</v>
      </c>
      <c r="G26" s="177">
        <f t="shared" si="4"/>
        <v>0.9</v>
      </c>
      <c r="H26" s="167">
        <v>4293</v>
      </c>
      <c r="I26" s="177">
        <f t="shared" si="5"/>
        <v>84.3</v>
      </c>
      <c r="J26" s="167">
        <v>2</v>
      </c>
      <c r="K26" s="177">
        <f t="shared" si="6"/>
        <v>0</v>
      </c>
      <c r="L26" s="167">
        <v>84</v>
      </c>
      <c r="M26" s="177">
        <f t="shared" si="7"/>
        <v>1.7</v>
      </c>
      <c r="N26" s="167">
        <v>5</v>
      </c>
      <c r="O26" s="177">
        <f t="shared" si="8"/>
        <v>0.1</v>
      </c>
      <c r="P26" s="167">
        <v>169</v>
      </c>
      <c r="Q26" s="177">
        <f t="shared" si="9"/>
        <v>3.3</v>
      </c>
      <c r="R26" s="167">
        <v>9</v>
      </c>
      <c r="S26" s="176">
        <f t="shared" si="10"/>
        <v>0.2</v>
      </c>
      <c r="T26" s="167">
        <v>0</v>
      </c>
      <c r="U26" s="177">
        <f t="shared" si="11"/>
        <v>0</v>
      </c>
      <c r="V26" s="167">
        <v>3</v>
      </c>
      <c r="W26" s="186">
        <f t="shared" si="12"/>
        <v>0.1</v>
      </c>
      <c r="X26" s="7">
        <f t="shared" si="13"/>
        <v>5090</v>
      </c>
      <c r="Y26" s="187">
        <f t="shared" si="14"/>
        <v>100</v>
      </c>
      <c r="AH26" s="166"/>
    </row>
    <row r="27" spans="1:34">
      <c r="A27" s="571"/>
      <c r="B27" s="571"/>
      <c r="C27" s="145" t="s">
        <v>184</v>
      </c>
      <c r="D27" s="146">
        <v>691</v>
      </c>
      <c r="E27" s="177">
        <f t="shared" si="2"/>
        <v>11.9</v>
      </c>
      <c r="F27" s="168">
        <v>512</v>
      </c>
      <c r="G27" s="177">
        <f t="shared" si="4"/>
        <v>8.8000000000000007</v>
      </c>
      <c r="H27" s="168">
        <v>4178</v>
      </c>
      <c r="I27" s="177">
        <f t="shared" si="5"/>
        <v>71.8</v>
      </c>
      <c r="J27" s="168">
        <v>1</v>
      </c>
      <c r="K27" s="177">
        <f t="shared" si="6"/>
        <v>0</v>
      </c>
      <c r="L27" s="168">
        <v>27</v>
      </c>
      <c r="M27" s="177">
        <f t="shared" si="7"/>
        <v>0.5</v>
      </c>
      <c r="N27" s="168">
        <v>14</v>
      </c>
      <c r="O27" s="177">
        <f t="shared" si="8"/>
        <v>0.2</v>
      </c>
      <c r="P27" s="168">
        <v>224</v>
      </c>
      <c r="Q27" s="177">
        <f t="shared" si="9"/>
        <v>3.8</v>
      </c>
      <c r="R27" s="168">
        <v>173</v>
      </c>
      <c r="S27" s="176">
        <f t="shared" si="10"/>
        <v>3</v>
      </c>
      <c r="T27" s="168">
        <v>0</v>
      </c>
      <c r="U27" s="177">
        <f t="shared" si="11"/>
        <v>0</v>
      </c>
      <c r="V27" s="168">
        <v>2</v>
      </c>
      <c r="W27" s="186">
        <f t="shared" si="12"/>
        <v>0</v>
      </c>
      <c r="X27" s="7">
        <f t="shared" si="13"/>
        <v>5822</v>
      </c>
      <c r="Y27" s="187">
        <f t="shared" si="14"/>
        <v>100</v>
      </c>
      <c r="AH27" s="166"/>
    </row>
    <row r="28" spans="1:34">
      <c r="A28" s="571"/>
      <c r="B28" s="571"/>
      <c r="C28" s="145" t="s">
        <v>185</v>
      </c>
      <c r="D28" s="146">
        <v>715</v>
      </c>
      <c r="E28" s="177">
        <f t="shared" si="2"/>
        <v>19</v>
      </c>
      <c r="F28" s="168">
        <v>349</v>
      </c>
      <c r="G28" s="177">
        <f t="shared" si="4"/>
        <v>9.3000000000000007</v>
      </c>
      <c r="H28" s="168">
        <v>2177</v>
      </c>
      <c r="I28" s="177">
        <f t="shared" si="5"/>
        <v>57.8</v>
      </c>
      <c r="J28" s="168">
        <v>4</v>
      </c>
      <c r="K28" s="177">
        <f t="shared" si="6"/>
        <v>0.1</v>
      </c>
      <c r="L28" s="168">
        <v>21</v>
      </c>
      <c r="M28" s="177">
        <f t="shared" si="7"/>
        <v>0.6</v>
      </c>
      <c r="N28" s="168">
        <v>6</v>
      </c>
      <c r="O28" s="177">
        <f t="shared" si="8"/>
        <v>0.2</v>
      </c>
      <c r="P28" s="168">
        <v>235</v>
      </c>
      <c r="Q28" s="177">
        <f t="shared" si="9"/>
        <v>6.2</v>
      </c>
      <c r="R28" s="168">
        <v>260</v>
      </c>
      <c r="S28" s="176">
        <f t="shared" si="10"/>
        <v>6.9</v>
      </c>
      <c r="T28" s="168">
        <v>0</v>
      </c>
      <c r="U28" s="177">
        <f t="shared" si="11"/>
        <v>0</v>
      </c>
      <c r="V28" s="168">
        <v>0</v>
      </c>
      <c r="W28" s="186">
        <f t="shared" si="12"/>
        <v>0</v>
      </c>
      <c r="X28" s="7">
        <f t="shared" si="13"/>
        <v>3767</v>
      </c>
      <c r="Y28" s="187">
        <f t="shared" si="14"/>
        <v>100.1</v>
      </c>
      <c r="AH28" s="166"/>
    </row>
    <row r="29" spans="1:34">
      <c r="A29" s="572" t="s">
        <v>186</v>
      </c>
      <c r="B29" s="572" t="s">
        <v>182</v>
      </c>
      <c r="C29" s="145" t="s">
        <v>183</v>
      </c>
      <c r="D29" s="146">
        <v>3761</v>
      </c>
      <c r="E29" s="177">
        <f t="shared" si="2"/>
        <v>42.7</v>
      </c>
      <c r="F29" s="168">
        <v>132</v>
      </c>
      <c r="G29" s="177">
        <f t="shared" si="4"/>
        <v>1.5</v>
      </c>
      <c r="H29" s="168">
        <v>3459</v>
      </c>
      <c r="I29" s="177">
        <f t="shared" si="5"/>
        <v>39.299999999999997</v>
      </c>
      <c r="J29" s="168">
        <v>240</v>
      </c>
      <c r="K29" s="177">
        <f t="shared" si="6"/>
        <v>2.7</v>
      </c>
      <c r="L29" s="168">
        <v>325</v>
      </c>
      <c r="M29" s="177">
        <f t="shared" si="7"/>
        <v>3.7</v>
      </c>
      <c r="N29" s="168">
        <v>4</v>
      </c>
      <c r="O29" s="177">
        <f t="shared" si="8"/>
        <v>0</v>
      </c>
      <c r="P29" s="168">
        <v>776</v>
      </c>
      <c r="Q29" s="177">
        <f t="shared" si="9"/>
        <v>8.8000000000000007</v>
      </c>
      <c r="R29" s="168">
        <v>2</v>
      </c>
      <c r="S29" s="176">
        <f t="shared" si="10"/>
        <v>0</v>
      </c>
      <c r="T29" s="168">
        <v>33</v>
      </c>
      <c r="U29" s="177">
        <f t="shared" si="11"/>
        <v>0.4</v>
      </c>
      <c r="V29" s="168">
        <v>69</v>
      </c>
      <c r="W29" s="186">
        <f t="shared" si="12"/>
        <v>0.8</v>
      </c>
      <c r="X29" s="7">
        <f t="shared" si="13"/>
        <v>8801</v>
      </c>
      <c r="Y29" s="187">
        <f t="shared" si="14"/>
        <v>99.9</v>
      </c>
      <c r="AH29" s="166"/>
    </row>
    <row r="30" spans="1:34">
      <c r="A30" s="571"/>
      <c r="B30" s="571"/>
      <c r="C30" s="145" t="s">
        <v>184</v>
      </c>
      <c r="D30" s="146">
        <v>3598</v>
      </c>
      <c r="E30" s="177">
        <f t="shared" si="2"/>
        <v>43.9</v>
      </c>
      <c r="F30" s="168">
        <v>158</v>
      </c>
      <c r="G30" s="177">
        <f t="shared" si="4"/>
        <v>1.9</v>
      </c>
      <c r="H30" s="168">
        <v>2746</v>
      </c>
      <c r="I30" s="177">
        <f t="shared" si="5"/>
        <v>33.5</v>
      </c>
      <c r="J30" s="168">
        <v>238</v>
      </c>
      <c r="K30" s="177">
        <f t="shared" si="6"/>
        <v>2.9</v>
      </c>
      <c r="L30" s="168">
        <v>290</v>
      </c>
      <c r="M30" s="177">
        <f t="shared" si="7"/>
        <v>3.5</v>
      </c>
      <c r="N30" s="168">
        <v>12</v>
      </c>
      <c r="O30" s="177">
        <f t="shared" si="8"/>
        <v>0.1</v>
      </c>
      <c r="P30" s="168">
        <v>1074</v>
      </c>
      <c r="Q30" s="177">
        <f t="shared" si="9"/>
        <v>13.1</v>
      </c>
      <c r="R30" s="168">
        <v>46</v>
      </c>
      <c r="S30" s="176">
        <f t="shared" si="10"/>
        <v>0.6</v>
      </c>
      <c r="T30" s="168">
        <v>12</v>
      </c>
      <c r="U30" s="177">
        <f t="shared" si="11"/>
        <v>0.1</v>
      </c>
      <c r="V30" s="168">
        <v>14</v>
      </c>
      <c r="W30" s="186">
        <f t="shared" si="12"/>
        <v>0.2</v>
      </c>
      <c r="X30" s="7">
        <f t="shared" si="13"/>
        <v>8188</v>
      </c>
      <c r="Y30" s="187">
        <f t="shared" si="14"/>
        <v>99.8</v>
      </c>
      <c r="AH30" s="166"/>
    </row>
    <row r="31" spans="1:34">
      <c r="A31" s="571"/>
      <c r="B31" s="571"/>
      <c r="C31" s="145" t="s">
        <v>185</v>
      </c>
      <c r="D31" s="146">
        <v>2386</v>
      </c>
      <c r="E31" s="177">
        <f t="shared" si="2"/>
        <v>41.8</v>
      </c>
      <c r="F31" s="168">
        <v>165</v>
      </c>
      <c r="G31" s="177">
        <f t="shared" si="4"/>
        <v>2.9</v>
      </c>
      <c r="H31" s="168">
        <v>1946</v>
      </c>
      <c r="I31" s="177">
        <f t="shared" si="5"/>
        <v>34.1</v>
      </c>
      <c r="J31" s="168">
        <v>204</v>
      </c>
      <c r="K31" s="177">
        <f t="shared" si="6"/>
        <v>3.6</v>
      </c>
      <c r="L31" s="168">
        <v>234</v>
      </c>
      <c r="M31" s="177">
        <f t="shared" si="7"/>
        <v>4.0999999999999996</v>
      </c>
      <c r="N31" s="168">
        <v>11</v>
      </c>
      <c r="O31" s="177">
        <f t="shared" si="8"/>
        <v>0.2</v>
      </c>
      <c r="P31" s="168">
        <v>730</v>
      </c>
      <c r="Q31" s="177">
        <f t="shared" si="9"/>
        <v>12.8</v>
      </c>
      <c r="R31" s="168">
        <v>1</v>
      </c>
      <c r="S31" s="176">
        <f t="shared" si="10"/>
        <v>0</v>
      </c>
      <c r="T31" s="168">
        <v>17</v>
      </c>
      <c r="U31" s="177">
        <f t="shared" si="11"/>
        <v>0.3</v>
      </c>
      <c r="V31" s="168">
        <v>16</v>
      </c>
      <c r="W31" s="186">
        <f t="shared" si="12"/>
        <v>0.3</v>
      </c>
      <c r="X31" s="7">
        <f t="shared" si="13"/>
        <v>5710</v>
      </c>
      <c r="Y31" s="187">
        <f t="shared" si="14"/>
        <v>100.1</v>
      </c>
      <c r="AH31" s="166"/>
    </row>
    <row r="32" spans="1:34">
      <c r="A32" s="572" t="s">
        <v>187</v>
      </c>
      <c r="B32" s="572" t="s">
        <v>182</v>
      </c>
      <c r="C32" s="145" t="s">
        <v>183</v>
      </c>
      <c r="D32" s="146">
        <v>314</v>
      </c>
      <c r="E32" s="177">
        <f t="shared" si="2"/>
        <v>3.4</v>
      </c>
      <c r="F32" s="168">
        <v>65</v>
      </c>
      <c r="G32" s="177">
        <f t="shared" si="4"/>
        <v>0.7</v>
      </c>
      <c r="H32" s="168">
        <v>2025</v>
      </c>
      <c r="I32" s="177">
        <f t="shared" si="5"/>
        <v>21.6</v>
      </c>
      <c r="J32" s="168">
        <v>1085</v>
      </c>
      <c r="K32" s="177">
        <f t="shared" si="6"/>
        <v>11.6</v>
      </c>
      <c r="L32" s="168">
        <v>1799</v>
      </c>
      <c r="M32" s="177">
        <f t="shared" si="7"/>
        <v>19.2</v>
      </c>
      <c r="N32" s="168">
        <v>314</v>
      </c>
      <c r="O32" s="177">
        <f t="shared" si="8"/>
        <v>3.4</v>
      </c>
      <c r="P32" s="168">
        <v>3433</v>
      </c>
      <c r="Q32" s="177">
        <f t="shared" si="9"/>
        <v>36.700000000000003</v>
      </c>
      <c r="R32" s="168">
        <v>200</v>
      </c>
      <c r="S32" s="176">
        <f t="shared" si="10"/>
        <v>2.1</v>
      </c>
      <c r="T32" s="168">
        <v>115</v>
      </c>
      <c r="U32" s="177">
        <f t="shared" si="11"/>
        <v>1.2</v>
      </c>
      <c r="V32" s="168">
        <v>11</v>
      </c>
      <c r="W32" s="186">
        <f t="shared" si="12"/>
        <v>0.1</v>
      </c>
      <c r="X32" s="7">
        <f t="shared" si="13"/>
        <v>9361</v>
      </c>
      <c r="Y32" s="187">
        <f t="shared" si="14"/>
        <v>100</v>
      </c>
      <c r="AH32" s="166"/>
    </row>
    <row r="33" spans="1:34">
      <c r="A33" s="571"/>
      <c r="B33" s="571"/>
      <c r="C33" s="145" t="s">
        <v>184</v>
      </c>
      <c r="D33" s="146">
        <v>346</v>
      </c>
      <c r="E33" s="177">
        <f t="shared" si="2"/>
        <v>4.4000000000000004</v>
      </c>
      <c r="F33" s="168">
        <v>48</v>
      </c>
      <c r="G33" s="177">
        <f t="shared" si="4"/>
        <v>0.6</v>
      </c>
      <c r="H33" s="168">
        <v>1004</v>
      </c>
      <c r="I33" s="177">
        <f t="shared" si="5"/>
        <v>12.7</v>
      </c>
      <c r="J33" s="168">
        <v>1576</v>
      </c>
      <c r="K33" s="177">
        <f t="shared" si="6"/>
        <v>19.899999999999999</v>
      </c>
      <c r="L33" s="168">
        <v>1193</v>
      </c>
      <c r="M33" s="177">
        <f t="shared" si="7"/>
        <v>15</v>
      </c>
      <c r="N33" s="168">
        <v>159</v>
      </c>
      <c r="O33" s="177">
        <f t="shared" si="8"/>
        <v>2</v>
      </c>
      <c r="P33" s="168">
        <v>3306</v>
      </c>
      <c r="Q33" s="177">
        <f t="shared" si="9"/>
        <v>41.7</v>
      </c>
      <c r="R33" s="168">
        <v>258</v>
      </c>
      <c r="S33" s="176">
        <f t="shared" si="10"/>
        <v>3.3</v>
      </c>
      <c r="T33" s="168">
        <v>28</v>
      </c>
      <c r="U33" s="177">
        <f t="shared" si="11"/>
        <v>0.4</v>
      </c>
      <c r="V33" s="168">
        <v>16</v>
      </c>
      <c r="W33" s="186">
        <f t="shared" si="12"/>
        <v>0.2</v>
      </c>
      <c r="X33" s="7">
        <f t="shared" si="13"/>
        <v>7934</v>
      </c>
      <c r="Y33" s="187">
        <f t="shared" si="14"/>
        <v>100.2</v>
      </c>
      <c r="AH33" s="166"/>
    </row>
    <row r="34" spans="1:34">
      <c r="A34" s="571"/>
      <c r="B34" s="571"/>
      <c r="C34" s="145" t="s">
        <v>185</v>
      </c>
      <c r="D34" s="146">
        <v>253</v>
      </c>
      <c r="E34" s="177">
        <f t="shared" si="2"/>
        <v>2.7</v>
      </c>
      <c r="F34" s="168">
        <v>65</v>
      </c>
      <c r="G34" s="177">
        <f t="shared" si="4"/>
        <v>0.7</v>
      </c>
      <c r="H34" s="168">
        <v>1317</v>
      </c>
      <c r="I34" s="177">
        <f t="shared" si="5"/>
        <v>13.9</v>
      </c>
      <c r="J34" s="168">
        <v>1907</v>
      </c>
      <c r="K34" s="177">
        <f t="shared" si="6"/>
        <v>20.100000000000001</v>
      </c>
      <c r="L34" s="168">
        <v>1573</v>
      </c>
      <c r="M34" s="177">
        <f t="shared" si="7"/>
        <v>16.600000000000001</v>
      </c>
      <c r="N34" s="168">
        <v>345</v>
      </c>
      <c r="O34" s="177">
        <f t="shared" si="8"/>
        <v>3.6</v>
      </c>
      <c r="P34" s="168">
        <v>3649</v>
      </c>
      <c r="Q34" s="177">
        <f t="shared" si="9"/>
        <v>38.5</v>
      </c>
      <c r="R34" s="168">
        <v>187</v>
      </c>
      <c r="S34" s="176">
        <f t="shared" si="10"/>
        <v>2</v>
      </c>
      <c r="T34" s="168">
        <v>139</v>
      </c>
      <c r="U34" s="177">
        <f t="shared" si="11"/>
        <v>1.5</v>
      </c>
      <c r="V34" s="168">
        <v>47</v>
      </c>
      <c r="W34" s="186">
        <f t="shared" si="12"/>
        <v>0.5</v>
      </c>
      <c r="X34" s="7">
        <f t="shared" si="13"/>
        <v>9482</v>
      </c>
      <c r="Y34" s="187">
        <f t="shared" si="14"/>
        <v>100.1</v>
      </c>
      <c r="AH34" s="166"/>
    </row>
    <row r="35" spans="1:34" ht="15" thickBot="1">
      <c r="A35" s="573" t="s">
        <v>188</v>
      </c>
      <c r="B35" s="573" t="s">
        <v>182</v>
      </c>
      <c r="C35" s="145" t="s">
        <v>183</v>
      </c>
      <c r="D35" s="146">
        <v>1204</v>
      </c>
      <c r="E35" s="177">
        <f t="shared" si="2"/>
        <v>8.4</v>
      </c>
      <c r="F35" s="168">
        <v>375</v>
      </c>
      <c r="G35" s="177">
        <f t="shared" si="4"/>
        <v>2.6</v>
      </c>
      <c r="H35" s="168">
        <v>3079</v>
      </c>
      <c r="I35" s="177">
        <f t="shared" si="5"/>
        <v>21.5</v>
      </c>
      <c r="J35" s="168">
        <v>1689</v>
      </c>
      <c r="K35" s="177">
        <f t="shared" si="6"/>
        <v>11.8</v>
      </c>
      <c r="L35" s="168">
        <v>338</v>
      </c>
      <c r="M35" s="177">
        <f t="shared" si="7"/>
        <v>2.4</v>
      </c>
      <c r="N35" s="168">
        <v>351</v>
      </c>
      <c r="O35" s="177">
        <f t="shared" si="8"/>
        <v>2.4</v>
      </c>
      <c r="P35" s="168">
        <v>3784</v>
      </c>
      <c r="Q35" s="177">
        <f t="shared" si="9"/>
        <v>26.4</v>
      </c>
      <c r="R35" s="168">
        <v>2653</v>
      </c>
      <c r="S35" s="176">
        <f t="shared" si="10"/>
        <v>18.5</v>
      </c>
      <c r="T35" s="168">
        <v>845</v>
      </c>
      <c r="U35" s="177">
        <f t="shared" si="11"/>
        <v>5.9</v>
      </c>
      <c r="V35" s="168">
        <v>27</v>
      </c>
      <c r="W35" s="186">
        <f t="shared" si="12"/>
        <v>0.2</v>
      </c>
      <c r="X35" s="7">
        <f t="shared" si="13"/>
        <v>14345</v>
      </c>
      <c r="Y35" s="187">
        <f t="shared" si="14"/>
        <v>100.1</v>
      </c>
      <c r="AH35" s="166"/>
    </row>
    <row r="36" spans="1:34">
      <c r="A36" s="571"/>
      <c r="B36" s="571"/>
      <c r="C36" s="145" t="s">
        <v>184</v>
      </c>
      <c r="D36" s="146">
        <v>2148</v>
      </c>
      <c r="E36" s="177">
        <f t="shared" si="2"/>
        <v>11.4</v>
      </c>
      <c r="F36" s="168">
        <v>63</v>
      </c>
      <c r="G36" s="177">
        <f t="shared" si="4"/>
        <v>0.3</v>
      </c>
      <c r="H36" s="168">
        <v>5801</v>
      </c>
      <c r="I36" s="177">
        <f t="shared" si="5"/>
        <v>30.7</v>
      </c>
      <c r="J36" s="168">
        <v>1364</v>
      </c>
      <c r="K36" s="177">
        <f t="shared" si="6"/>
        <v>7.2</v>
      </c>
      <c r="L36" s="168">
        <v>428</v>
      </c>
      <c r="M36" s="177">
        <f t="shared" si="7"/>
        <v>2.2999999999999998</v>
      </c>
      <c r="N36" s="168">
        <v>203</v>
      </c>
      <c r="O36" s="177">
        <f t="shared" si="8"/>
        <v>1.1000000000000001</v>
      </c>
      <c r="P36" s="168">
        <v>4596</v>
      </c>
      <c r="Q36" s="177">
        <f t="shared" si="9"/>
        <v>24.3</v>
      </c>
      <c r="R36" s="168">
        <v>3560</v>
      </c>
      <c r="S36" s="176">
        <f t="shared" si="10"/>
        <v>18.8</v>
      </c>
      <c r="T36" s="168">
        <v>711</v>
      </c>
      <c r="U36" s="177">
        <f t="shared" si="11"/>
        <v>3.8</v>
      </c>
      <c r="V36" s="168">
        <v>28</v>
      </c>
      <c r="W36" s="186">
        <f t="shared" si="12"/>
        <v>0.1</v>
      </c>
      <c r="X36" s="7">
        <f t="shared" si="13"/>
        <v>18902</v>
      </c>
      <c r="Y36" s="187">
        <f t="shared" si="14"/>
        <v>100</v>
      </c>
      <c r="AH36" s="166"/>
    </row>
    <row r="37" spans="1:34" ht="15" thickBot="1">
      <c r="A37" s="568"/>
      <c r="B37" s="568"/>
      <c r="C37" s="147" t="s">
        <v>185</v>
      </c>
      <c r="D37" s="148">
        <v>803</v>
      </c>
      <c r="E37" s="177">
        <f t="shared" si="2"/>
        <v>3.1</v>
      </c>
      <c r="F37" s="169">
        <v>201</v>
      </c>
      <c r="G37" s="177">
        <f t="shared" si="4"/>
        <v>0.8</v>
      </c>
      <c r="H37" s="169">
        <v>4055</v>
      </c>
      <c r="I37" s="177">
        <f t="shared" si="5"/>
        <v>15.5</v>
      </c>
      <c r="J37" s="169">
        <v>3114</v>
      </c>
      <c r="K37" s="177">
        <f t="shared" si="6"/>
        <v>11.9</v>
      </c>
      <c r="L37" s="169">
        <v>1126</v>
      </c>
      <c r="M37" s="177">
        <f t="shared" si="7"/>
        <v>4.3</v>
      </c>
      <c r="N37" s="169">
        <v>709</v>
      </c>
      <c r="O37" s="177">
        <f t="shared" si="8"/>
        <v>2.7</v>
      </c>
      <c r="P37" s="169">
        <v>8688</v>
      </c>
      <c r="Q37" s="177">
        <f t="shared" si="9"/>
        <v>33.299999999999997</v>
      </c>
      <c r="R37" s="169">
        <v>5803</v>
      </c>
      <c r="S37" s="176">
        <f t="shared" si="10"/>
        <v>22.2</v>
      </c>
      <c r="T37" s="169">
        <v>1495</v>
      </c>
      <c r="U37" s="177">
        <f t="shared" si="11"/>
        <v>5.7</v>
      </c>
      <c r="V37" s="169">
        <v>135</v>
      </c>
      <c r="W37" s="186">
        <f t="shared" si="12"/>
        <v>0.5</v>
      </c>
      <c r="X37" s="7">
        <f t="shared" si="13"/>
        <v>26129</v>
      </c>
      <c r="Y37" s="187">
        <f t="shared" si="14"/>
        <v>100</v>
      </c>
      <c r="AH37" s="166"/>
    </row>
    <row r="38" spans="1:34">
      <c r="A38" s="152"/>
      <c r="B38" s="152"/>
      <c r="C38" s="170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55"/>
      <c r="AH38" s="166"/>
    </row>
    <row r="39" spans="1:34">
      <c r="A39" s="152"/>
      <c r="B39" s="152"/>
      <c r="C39" s="170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55"/>
      <c r="AH39" s="166"/>
    </row>
    <row r="40" spans="1:34">
      <c r="A40" s="152"/>
      <c r="B40" s="152"/>
      <c r="C40" s="170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55"/>
      <c r="AH40" s="166"/>
    </row>
    <row r="41" spans="1:34">
      <c r="A41" s="152"/>
      <c r="B41" s="152"/>
      <c r="C41" s="170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55"/>
      <c r="AH41" s="166"/>
    </row>
    <row r="42" spans="1:34">
      <c r="A42" s="152"/>
      <c r="B42" s="152"/>
      <c r="C42" s="170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55"/>
      <c r="AH42" s="166"/>
    </row>
    <row r="43" spans="1:34">
      <c r="A43" s="152"/>
      <c r="B43" s="152"/>
      <c r="C43" s="170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55"/>
      <c r="AH43" s="166"/>
    </row>
    <row r="44" spans="1:34">
      <c r="A44" s="152"/>
      <c r="B44" s="152"/>
      <c r="C44" s="170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55"/>
      <c r="AH44" s="166"/>
    </row>
    <row r="45" spans="1:34">
      <c r="A45" s="152"/>
      <c r="B45" s="152"/>
      <c r="C45" s="170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55"/>
      <c r="AH45" s="166"/>
    </row>
    <row r="46" spans="1:34">
      <c r="A46" s="152"/>
      <c r="B46" s="152"/>
      <c r="C46" s="170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55"/>
      <c r="AH46" s="166"/>
    </row>
    <row r="47" spans="1:34">
      <c r="A47" s="152"/>
      <c r="B47" s="152"/>
      <c r="C47" s="170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55"/>
      <c r="AH47" s="166"/>
    </row>
    <row r="49" spans="1:24" ht="15" thickBot="1"/>
    <row r="50" spans="1:24" ht="24">
      <c r="A50" s="566"/>
      <c r="B50" s="566"/>
      <c r="C50" s="567"/>
      <c r="D50" s="138" t="s">
        <v>203</v>
      </c>
      <c r="E50" s="138"/>
      <c r="F50" s="138" t="s">
        <v>204</v>
      </c>
      <c r="G50" s="138"/>
      <c r="H50" s="138" t="s">
        <v>205</v>
      </c>
      <c r="I50" s="138"/>
      <c r="J50" s="138" t="s">
        <v>206</v>
      </c>
      <c r="K50" s="138"/>
      <c r="L50" s="138" t="s">
        <v>207</v>
      </c>
      <c r="M50" s="138"/>
      <c r="N50" s="138" t="s">
        <v>158</v>
      </c>
      <c r="O50" s="138"/>
      <c r="P50" s="138" t="s">
        <v>159</v>
      </c>
      <c r="Q50" s="138"/>
      <c r="R50" s="138" t="s">
        <v>160</v>
      </c>
      <c r="S50" s="138"/>
      <c r="T50" s="138" t="s">
        <v>161</v>
      </c>
      <c r="U50" s="178"/>
      <c r="V50" s="139" t="s">
        <v>162</v>
      </c>
      <c r="W50" s="184"/>
    </row>
    <row r="51" spans="1:24" ht="15" thickBot="1">
      <c r="A51" s="568"/>
      <c r="B51" s="568"/>
      <c r="C51" s="569"/>
      <c r="D51" s="141" t="s">
        <v>179</v>
      </c>
      <c r="E51" s="141"/>
      <c r="F51" s="141" t="s">
        <v>179</v>
      </c>
      <c r="G51" s="141"/>
      <c r="H51" s="141" t="s">
        <v>179</v>
      </c>
      <c r="I51" s="141"/>
      <c r="J51" s="141" t="s">
        <v>179</v>
      </c>
      <c r="K51" s="141"/>
      <c r="L51" s="141" t="s">
        <v>179</v>
      </c>
      <c r="M51" s="141"/>
      <c r="N51" s="141" t="s">
        <v>179</v>
      </c>
      <c r="O51" s="141"/>
      <c r="P51" s="141" t="s">
        <v>179</v>
      </c>
      <c r="Q51" s="141"/>
      <c r="R51" s="141" t="s">
        <v>179</v>
      </c>
      <c r="S51" s="226"/>
      <c r="T51" s="141" t="s">
        <v>179</v>
      </c>
      <c r="U51" s="179"/>
      <c r="V51" s="142" t="s">
        <v>179</v>
      </c>
      <c r="W51" s="184"/>
    </row>
    <row r="52" spans="1:24" ht="15" thickBot="1">
      <c r="A52" s="152"/>
      <c r="B52" s="152"/>
      <c r="C52" s="153"/>
      <c r="D52" s="174">
        <f>D53+D54+D55</f>
        <v>47740</v>
      </c>
      <c r="E52" s="227">
        <f>D52/X52*100</f>
        <v>14.2</v>
      </c>
      <c r="F52" s="174">
        <f t="shared" ref="F52:V52" si="16">F53+F54+F55</f>
        <v>5124</v>
      </c>
      <c r="G52" s="227">
        <f>F52/X52*100</f>
        <v>1.5</v>
      </c>
      <c r="H52" s="174">
        <f t="shared" si="16"/>
        <v>67334</v>
      </c>
      <c r="I52" s="225">
        <f>H52/X52*100</f>
        <v>20</v>
      </c>
      <c r="J52" s="174">
        <f t="shared" si="16"/>
        <v>33071</v>
      </c>
      <c r="K52" s="227">
        <f>J52/X52*100</f>
        <v>9.8000000000000007</v>
      </c>
      <c r="L52" s="174">
        <f t="shared" si="16"/>
        <v>29443</v>
      </c>
      <c r="M52" s="227">
        <f>L52/X52*100</f>
        <v>8.6999999999999993</v>
      </c>
      <c r="N52" s="174">
        <f t="shared" si="16"/>
        <v>6529</v>
      </c>
      <c r="O52" s="227">
        <f>N52/X52*100</f>
        <v>1.9</v>
      </c>
      <c r="P52" s="174">
        <f t="shared" si="16"/>
        <v>105533</v>
      </c>
      <c r="Q52" s="227">
        <f>P52/X52*100</f>
        <v>31.3</v>
      </c>
      <c r="R52" s="174">
        <f t="shared" si="16"/>
        <v>32130</v>
      </c>
      <c r="S52" s="225">
        <f>R52/X52*100</f>
        <v>9.5</v>
      </c>
      <c r="T52" s="174">
        <f t="shared" si="16"/>
        <v>8567</v>
      </c>
      <c r="U52" s="225">
        <f>T52/X52*100</f>
        <v>2.5</v>
      </c>
      <c r="V52" s="174">
        <f t="shared" si="16"/>
        <v>1351</v>
      </c>
      <c r="W52" s="229">
        <f>V52/X52*100</f>
        <v>0.4</v>
      </c>
      <c r="X52" s="7">
        <f>V52+T52+R52+P52+N52+L52+J52+H52+F52+D52</f>
        <v>336822</v>
      </c>
    </row>
    <row r="53" spans="1:24">
      <c r="A53" s="152"/>
      <c r="B53" s="152"/>
      <c r="C53" s="143" t="s">
        <v>183</v>
      </c>
      <c r="D53" s="174">
        <f>D56+D59+D62+D65</f>
        <v>15126</v>
      </c>
      <c r="E53" s="228">
        <f t="shared" ref="E53:E67" si="17">D53/X53*100</f>
        <v>15.4</v>
      </c>
      <c r="F53" s="174">
        <f t="shared" ref="F53:V53" si="18">F56+F59+F62+F65</f>
        <v>1640</v>
      </c>
      <c r="G53" s="225">
        <f t="shared" ref="G53:G67" si="19">F53/X53*100</f>
        <v>1.7</v>
      </c>
      <c r="H53" s="174">
        <f t="shared" si="18"/>
        <v>23652</v>
      </c>
      <c r="I53" s="225">
        <f t="shared" ref="I53:I67" si="20">H53/X53*100</f>
        <v>24.1</v>
      </c>
      <c r="J53" s="174">
        <f t="shared" si="18"/>
        <v>8347</v>
      </c>
      <c r="K53" s="228">
        <f t="shared" ref="K53:K67" si="21">J53/X53*100</f>
        <v>8.5</v>
      </c>
      <c r="L53" s="174">
        <f t="shared" si="18"/>
        <v>10274</v>
      </c>
      <c r="M53" s="228">
        <f t="shared" ref="M53:M67" si="22">L53/X53*100</f>
        <v>10.5</v>
      </c>
      <c r="N53" s="174">
        <f t="shared" si="18"/>
        <v>2068</v>
      </c>
      <c r="O53" s="228">
        <f t="shared" ref="O53:O67" si="23">N53/X53*100</f>
        <v>2.1</v>
      </c>
      <c r="P53" s="174">
        <f t="shared" si="18"/>
        <v>29633</v>
      </c>
      <c r="Q53" s="228">
        <f t="shared" ref="Q53:Q67" si="24">P53/X53*100</f>
        <v>30.2</v>
      </c>
      <c r="R53" s="174">
        <f t="shared" si="18"/>
        <v>4212</v>
      </c>
      <c r="S53" s="225">
        <f t="shared" ref="S53:S67" si="25">R53/X53*100</f>
        <v>4.3</v>
      </c>
      <c r="T53" s="174">
        <f t="shared" si="18"/>
        <v>2739</v>
      </c>
      <c r="U53" s="225">
        <f t="shared" ref="U53:U67" si="26">T53/X53*100</f>
        <v>2.8</v>
      </c>
      <c r="V53" s="174">
        <f t="shared" si="18"/>
        <v>276</v>
      </c>
      <c r="W53" s="229">
        <f t="shared" ref="W53:W67" si="27">V53/X53*100</f>
        <v>0.3</v>
      </c>
      <c r="X53" s="7">
        <f t="shared" ref="X53:X67" si="28">V53+T53+R53+P53+N53+L53+J53+H53+F53+D53</f>
        <v>97967</v>
      </c>
    </row>
    <row r="54" spans="1:24">
      <c r="A54" s="152"/>
      <c r="B54" s="152"/>
      <c r="C54" s="145" t="s">
        <v>184</v>
      </c>
      <c r="D54" s="174">
        <f t="shared" ref="D54:V55" si="29">D57+D60+D63+D66</f>
        <v>19598</v>
      </c>
      <c r="E54" s="228">
        <f t="shared" si="17"/>
        <v>18.399999999999999</v>
      </c>
      <c r="F54" s="174">
        <f t="shared" si="29"/>
        <v>1680</v>
      </c>
      <c r="G54" s="225">
        <f t="shared" si="19"/>
        <v>1.6</v>
      </c>
      <c r="H54" s="174">
        <f t="shared" si="29"/>
        <v>27067</v>
      </c>
      <c r="I54" s="225">
        <f t="shared" si="20"/>
        <v>25.4</v>
      </c>
      <c r="J54" s="174">
        <f t="shared" si="29"/>
        <v>8153</v>
      </c>
      <c r="K54" s="228">
        <f t="shared" si="21"/>
        <v>7.6</v>
      </c>
      <c r="L54" s="174">
        <f t="shared" si="29"/>
        <v>7985</v>
      </c>
      <c r="M54" s="228">
        <f t="shared" si="22"/>
        <v>7.5</v>
      </c>
      <c r="N54" s="174">
        <f t="shared" si="29"/>
        <v>1718</v>
      </c>
      <c r="O54" s="228">
        <f t="shared" si="23"/>
        <v>1.6</v>
      </c>
      <c r="P54" s="174">
        <f t="shared" si="29"/>
        <v>28195</v>
      </c>
      <c r="Q54" s="228">
        <f t="shared" si="24"/>
        <v>26.4</v>
      </c>
      <c r="R54" s="174">
        <f t="shared" si="29"/>
        <v>10400</v>
      </c>
      <c r="S54" s="225">
        <f t="shared" si="25"/>
        <v>9.6999999999999993</v>
      </c>
      <c r="T54" s="174">
        <f t="shared" si="29"/>
        <v>1765</v>
      </c>
      <c r="U54" s="225">
        <f t="shared" si="26"/>
        <v>1.7</v>
      </c>
      <c r="V54" s="174">
        <f t="shared" si="29"/>
        <v>146</v>
      </c>
      <c r="W54" s="229">
        <f t="shared" si="27"/>
        <v>0.1</v>
      </c>
      <c r="X54" s="7">
        <f t="shared" si="28"/>
        <v>106707</v>
      </c>
    </row>
    <row r="55" spans="1:24" ht="15" thickBot="1">
      <c r="A55" s="152"/>
      <c r="B55" s="152"/>
      <c r="C55" s="145" t="s">
        <v>185</v>
      </c>
      <c r="D55" s="174">
        <f t="shared" si="29"/>
        <v>13016</v>
      </c>
      <c r="E55" s="228">
        <f t="shared" si="17"/>
        <v>9.8000000000000007</v>
      </c>
      <c r="F55" s="174">
        <f t="shared" si="29"/>
        <v>1804</v>
      </c>
      <c r="G55" s="225">
        <f t="shared" si="19"/>
        <v>1.4</v>
      </c>
      <c r="H55" s="174">
        <f t="shared" si="29"/>
        <v>16615</v>
      </c>
      <c r="I55" s="225">
        <f t="shared" si="20"/>
        <v>12.6</v>
      </c>
      <c r="J55" s="174">
        <f t="shared" si="29"/>
        <v>16571</v>
      </c>
      <c r="K55" s="228">
        <f t="shared" si="21"/>
        <v>12.5</v>
      </c>
      <c r="L55" s="174">
        <f t="shared" si="29"/>
        <v>11184</v>
      </c>
      <c r="M55" s="228">
        <f t="shared" si="22"/>
        <v>8.5</v>
      </c>
      <c r="N55" s="174">
        <f t="shared" si="29"/>
        <v>2743</v>
      </c>
      <c r="O55" s="228">
        <f t="shared" si="23"/>
        <v>2.1</v>
      </c>
      <c r="P55" s="174">
        <f t="shared" si="29"/>
        <v>47705</v>
      </c>
      <c r="Q55" s="228">
        <f t="shared" si="24"/>
        <v>36.1</v>
      </c>
      <c r="R55" s="174">
        <f t="shared" si="29"/>
        <v>17518</v>
      </c>
      <c r="S55" s="225">
        <f t="shared" si="25"/>
        <v>13.3</v>
      </c>
      <c r="T55" s="174">
        <f t="shared" si="29"/>
        <v>4063</v>
      </c>
      <c r="U55" s="225">
        <f t="shared" si="26"/>
        <v>3.1</v>
      </c>
      <c r="V55" s="174">
        <f t="shared" si="29"/>
        <v>929</v>
      </c>
      <c r="W55" s="229">
        <f t="shared" si="27"/>
        <v>0.7</v>
      </c>
      <c r="X55" s="7">
        <f t="shared" si="28"/>
        <v>132148</v>
      </c>
    </row>
    <row r="56" spans="1:24">
      <c r="A56" s="570" t="s">
        <v>181</v>
      </c>
      <c r="B56" s="570" t="s">
        <v>182</v>
      </c>
      <c r="C56" s="143" t="s">
        <v>183</v>
      </c>
      <c r="D56" s="149">
        <v>482</v>
      </c>
      <c r="E56" s="228">
        <f t="shared" si="17"/>
        <v>6</v>
      </c>
      <c r="F56" s="149">
        <v>56</v>
      </c>
      <c r="G56" s="225">
        <f t="shared" si="19"/>
        <v>0.7</v>
      </c>
      <c r="H56" s="149">
        <v>7189</v>
      </c>
      <c r="I56" s="225">
        <f t="shared" si="20"/>
        <v>89.9</v>
      </c>
      <c r="J56" s="149">
        <v>2</v>
      </c>
      <c r="K56" s="228">
        <f t="shared" si="21"/>
        <v>0</v>
      </c>
      <c r="L56" s="149">
        <v>84</v>
      </c>
      <c r="M56" s="228">
        <f t="shared" si="22"/>
        <v>1.1000000000000001</v>
      </c>
      <c r="N56" s="149">
        <v>5</v>
      </c>
      <c r="O56" s="228">
        <f t="shared" si="23"/>
        <v>0.1</v>
      </c>
      <c r="P56" s="149">
        <v>170</v>
      </c>
      <c r="Q56" s="228">
        <f t="shared" si="24"/>
        <v>2.1</v>
      </c>
      <c r="R56" s="149">
        <v>9</v>
      </c>
      <c r="S56" s="225">
        <f t="shared" si="25"/>
        <v>0.1</v>
      </c>
      <c r="T56" s="149">
        <v>0</v>
      </c>
      <c r="U56" s="225">
        <f t="shared" si="26"/>
        <v>0</v>
      </c>
      <c r="V56" s="132">
        <v>3</v>
      </c>
      <c r="W56" s="229">
        <f t="shared" si="27"/>
        <v>0</v>
      </c>
      <c r="X56" s="7">
        <f t="shared" si="28"/>
        <v>8000</v>
      </c>
    </row>
    <row r="57" spans="1:24">
      <c r="A57" s="571"/>
      <c r="B57" s="571"/>
      <c r="C57" s="145" t="s">
        <v>184</v>
      </c>
      <c r="D57" s="150">
        <v>743</v>
      </c>
      <c r="E57" s="228">
        <f t="shared" si="17"/>
        <v>8.8000000000000007</v>
      </c>
      <c r="F57" s="150">
        <v>514</v>
      </c>
      <c r="G57" s="225">
        <f t="shared" si="19"/>
        <v>6.1</v>
      </c>
      <c r="H57" s="150">
        <v>6631</v>
      </c>
      <c r="I57" s="225">
        <f t="shared" si="20"/>
        <v>78.8</v>
      </c>
      <c r="J57" s="150">
        <v>1</v>
      </c>
      <c r="K57" s="228">
        <f t="shared" si="21"/>
        <v>0</v>
      </c>
      <c r="L57" s="150">
        <v>27</v>
      </c>
      <c r="M57" s="228">
        <f t="shared" si="22"/>
        <v>0.3</v>
      </c>
      <c r="N57" s="150">
        <v>14</v>
      </c>
      <c r="O57" s="228">
        <f t="shared" si="23"/>
        <v>0.2</v>
      </c>
      <c r="P57" s="150">
        <v>260</v>
      </c>
      <c r="Q57" s="228">
        <f t="shared" si="24"/>
        <v>3.1</v>
      </c>
      <c r="R57" s="150">
        <v>225</v>
      </c>
      <c r="S57" s="225">
        <f t="shared" si="25"/>
        <v>2.7</v>
      </c>
      <c r="T57" s="150">
        <v>0</v>
      </c>
      <c r="U57" s="225">
        <f t="shared" si="26"/>
        <v>0</v>
      </c>
      <c r="V57" s="134">
        <v>2</v>
      </c>
      <c r="W57" s="229">
        <f t="shared" si="27"/>
        <v>0</v>
      </c>
      <c r="X57" s="7">
        <f t="shared" si="28"/>
        <v>8417</v>
      </c>
    </row>
    <row r="58" spans="1:24">
      <c r="A58" s="571"/>
      <c r="B58" s="571"/>
      <c r="C58" s="145" t="s">
        <v>185</v>
      </c>
      <c r="D58" s="150">
        <v>873</v>
      </c>
      <c r="E58" s="228">
        <f t="shared" si="17"/>
        <v>16.5</v>
      </c>
      <c r="F58" s="150">
        <v>349</v>
      </c>
      <c r="G58" s="225">
        <f t="shared" si="19"/>
        <v>6.6</v>
      </c>
      <c r="H58" s="150">
        <v>3515</v>
      </c>
      <c r="I58" s="225">
        <f t="shared" si="20"/>
        <v>66.599999999999994</v>
      </c>
      <c r="J58" s="150">
        <v>4</v>
      </c>
      <c r="K58" s="228">
        <f t="shared" si="21"/>
        <v>0.1</v>
      </c>
      <c r="L58" s="150">
        <v>21</v>
      </c>
      <c r="M58" s="228">
        <f t="shared" si="22"/>
        <v>0.4</v>
      </c>
      <c r="N58" s="150">
        <v>6</v>
      </c>
      <c r="O58" s="228">
        <f t="shared" si="23"/>
        <v>0.1</v>
      </c>
      <c r="P58" s="150">
        <v>248</v>
      </c>
      <c r="Q58" s="228">
        <f t="shared" si="24"/>
        <v>4.7</v>
      </c>
      <c r="R58" s="150">
        <v>260</v>
      </c>
      <c r="S58" s="225">
        <f t="shared" si="25"/>
        <v>4.9000000000000004</v>
      </c>
      <c r="T58" s="150">
        <v>0</v>
      </c>
      <c r="U58" s="225">
        <f t="shared" si="26"/>
        <v>0</v>
      </c>
      <c r="V58" s="134">
        <v>0</v>
      </c>
      <c r="W58" s="229">
        <f t="shared" si="27"/>
        <v>0</v>
      </c>
      <c r="X58" s="7">
        <f t="shared" si="28"/>
        <v>5276</v>
      </c>
    </row>
    <row r="59" spans="1:24">
      <c r="A59" s="572" t="s">
        <v>186</v>
      </c>
      <c r="B59" s="572" t="s">
        <v>182</v>
      </c>
      <c r="C59" s="145" t="s">
        <v>183</v>
      </c>
      <c r="D59" s="150">
        <v>11348</v>
      </c>
      <c r="E59" s="228">
        <f t="shared" si="17"/>
        <v>46.7</v>
      </c>
      <c r="F59" s="150">
        <v>524</v>
      </c>
      <c r="G59" s="225">
        <f t="shared" si="19"/>
        <v>2.2000000000000002</v>
      </c>
      <c r="H59" s="150">
        <v>6954</v>
      </c>
      <c r="I59" s="225">
        <f t="shared" si="20"/>
        <v>28.6</v>
      </c>
      <c r="J59" s="150">
        <v>558</v>
      </c>
      <c r="K59" s="228">
        <f t="shared" si="21"/>
        <v>2.2999999999999998</v>
      </c>
      <c r="L59" s="150">
        <v>1695</v>
      </c>
      <c r="M59" s="228">
        <f t="shared" si="22"/>
        <v>7</v>
      </c>
      <c r="N59" s="150">
        <v>16</v>
      </c>
      <c r="O59" s="228">
        <f t="shared" si="23"/>
        <v>0.1</v>
      </c>
      <c r="P59" s="150">
        <v>2989</v>
      </c>
      <c r="Q59" s="228">
        <f t="shared" si="24"/>
        <v>12.3</v>
      </c>
      <c r="R59" s="150">
        <v>2</v>
      </c>
      <c r="S59" s="225">
        <f t="shared" si="25"/>
        <v>0</v>
      </c>
      <c r="T59" s="150">
        <v>33</v>
      </c>
      <c r="U59" s="225">
        <f t="shared" si="26"/>
        <v>0.1</v>
      </c>
      <c r="V59" s="134">
        <v>169</v>
      </c>
      <c r="W59" s="229">
        <f t="shared" si="27"/>
        <v>0.7</v>
      </c>
      <c r="X59" s="7">
        <f t="shared" si="28"/>
        <v>24288</v>
      </c>
    </row>
    <row r="60" spans="1:24">
      <c r="A60" s="571"/>
      <c r="B60" s="571"/>
      <c r="C60" s="145" t="s">
        <v>184</v>
      </c>
      <c r="D60" s="150">
        <v>12571</v>
      </c>
      <c r="E60" s="228">
        <f t="shared" si="17"/>
        <v>49.1</v>
      </c>
      <c r="F60" s="150">
        <v>710</v>
      </c>
      <c r="G60" s="225">
        <f t="shared" si="19"/>
        <v>2.8</v>
      </c>
      <c r="H60" s="150">
        <v>5759</v>
      </c>
      <c r="I60" s="225">
        <f t="shared" si="20"/>
        <v>22.5</v>
      </c>
      <c r="J60" s="150">
        <v>720</v>
      </c>
      <c r="K60" s="228">
        <f t="shared" si="21"/>
        <v>2.8</v>
      </c>
      <c r="L60" s="150">
        <v>1756</v>
      </c>
      <c r="M60" s="228">
        <f t="shared" si="22"/>
        <v>6.9</v>
      </c>
      <c r="N60" s="150">
        <v>93</v>
      </c>
      <c r="O60" s="228">
        <f t="shared" si="23"/>
        <v>0.4</v>
      </c>
      <c r="P60" s="150">
        <v>3556</v>
      </c>
      <c r="Q60" s="228">
        <f t="shared" si="24"/>
        <v>13.9</v>
      </c>
      <c r="R60" s="150">
        <v>361</v>
      </c>
      <c r="S60" s="225">
        <f t="shared" si="25"/>
        <v>1.4</v>
      </c>
      <c r="T60" s="150">
        <v>25</v>
      </c>
      <c r="U60" s="225">
        <f t="shared" si="26"/>
        <v>0.1</v>
      </c>
      <c r="V60" s="134">
        <v>59</v>
      </c>
      <c r="W60" s="229">
        <f t="shared" si="27"/>
        <v>0.2</v>
      </c>
      <c r="X60" s="7">
        <f t="shared" si="28"/>
        <v>25610</v>
      </c>
    </row>
    <row r="61" spans="1:24">
      <c r="A61" s="571"/>
      <c r="B61" s="571"/>
      <c r="C61" s="145" t="s">
        <v>185</v>
      </c>
      <c r="D61" s="150">
        <v>9191</v>
      </c>
      <c r="E61" s="228">
        <f t="shared" si="17"/>
        <v>49.7</v>
      </c>
      <c r="F61" s="150">
        <v>751</v>
      </c>
      <c r="G61" s="225">
        <f t="shared" si="19"/>
        <v>4.0999999999999996</v>
      </c>
      <c r="H61" s="150">
        <v>3336</v>
      </c>
      <c r="I61" s="225">
        <f t="shared" si="20"/>
        <v>18</v>
      </c>
      <c r="J61" s="150">
        <v>791</v>
      </c>
      <c r="K61" s="228">
        <f t="shared" si="21"/>
        <v>4.3</v>
      </c>
      <c r="L61" s="150">
        <v>1473</v>
      </c>
      <c r="M61" s="228">
        <f t="shared" si="22"/>
        <v>8</v>
      </c>
      <c r="N61" s="150">
        <v>12</v>
      </c>
      <c r="O61" s="228">
        <f t="shared" si="23"/>
        <v>0.1</v>
      </c>
      <c r="P61" s="150">
        <v>2857</v>
      </c>
      <c r="Q61" s="228">
        <f t="shared" si="24"/>
        <v>15.4</v>
      </c>
      <c r="R61" s="150">
        <v>1</v>
      </c>
      <c r="S61" s="225">
        <f t="shared" si="25"/>
        <v>0</v>
      </c>
      <c r="T61" s="150">
        <v>30</v>
      </c>
      <c r="U61" s="225">
        <f t="shared" si="26"/>
        <v>0.2</v>
      </c>
      <c r="V61" s="134">
        <v>61</v>
      </c>
      <c r="W61" s="229">
        <f t="shared" si="27"/>
        <v>0.3</v>
      </c>
      <c r="X61" s="7">
        <f t="shared" si="28"/>
        <v>18503</v>
      </c>
    </row>
    <row r="62" spans="1:24">
      <c r="A62" s="572" t="s">
        <v>187</v>
      </c>
      <c r="B62" s="572" t="s">
        <v>182</v>
      </c>
      <c r="C62" s="145" t="s">
        <v>183</v>
      </c>
      <c r="D62" s="150">
        <v>1492</v>
      </c>
      <c r="E62" s="228">
        <f t="shared" si="17"/>
        <v>4.8</v>
      </c>
      <c r="F62" s="150">
        <v>242</v>
      </c>
      <c r="G62" s="225">
        <f t="shared" si="19"/>
        <v>0.8</v>
      </c>
      <c r="H62" s="150">
        <v>2985</v>
      </c>
      <c r="I62" s="225">
        <f t="shared" si="20"/>
        <v>9.6</v>
      </c>
      <c r="J62" s="150">
        <v>2795</v>
      </c>
      <c r="K62" s="228">
        <f t="shared" si="21"/>
        <v>9</v>
      </c>
      <c r="L62" s="150">
        <v>7476</v>
      </c>
      <c r="M62" s="228">
        <f t="shared" si="22"/>
        <v>24</v>
      </c>
      <c r="N62" s="150">
        <v>951</v>
      </c>
      <c r="O62" s="228">
        <f t="shared" si="23"/>
        <v>3.1</v>
      </c>
      <c r="P62" s="150">
        <v>14128</v>
      </c>
      <c r="Q62" s="228">
        <f t="shared" si="24"/>
        <v>45.3</v>
      </c>
      <c r="R62" s="150">
        <v>483</v>
      </c>
      <c r="S62" s="225">
        <f t="shared" si="25"/>
        <v>1.5</v>
      </c>
      <c r="T62" s="150">
        <v>582</v>
      </c>
      <c r="U62" s="225">
        <f t="shared" si="26"/>
        <v>1.9</v>
      </c>
      <c r="V62" s="134">
        <v>42</v>
      </c>
      <c r="W62" s="229">
        <f t="shared" si="27"/>
        <v>0.1</v>
      </c>
      <c r="X62" s="7">
        <f t="shared" si="28"/>
        <v>31176</v>
      </c>
    </row>
    <row r="63" spans="1:24">
      <c r="A63" s="571"/>
      <c r="B63" s="571"/>
      <c r="C63" s="145" t="s">
        <v>184</v>
      </c>
      <c r="D63" s="150">
        <v>1745</v>
      </c>
      <c r="E63" s="228">
        <f t="shared" si="17"/>
        <v>6.9</v>
      </c>
      <c r="F63" s="150">
        <v>213</v>
      </c>
      <c r="G63" s="225">
        <f t="shared" si="19"/>
        <v>0.8</v>
      </c>
      <c r="H63" s="150">
        <v>1815</v>
      </c>
      <c r="I63" s="225">
        <f t="shared" si="20"/>
        <v>7.1</v>
      </c>
      <c r="J63" s="150">
        <v>3688</v>
      </c>
      <c r="K63" s="228">
        <f t="shared" si="21"/>
        <v>14.5</v>
      </c>
      <c r="L63" s="150">
        <v>5266</v>
      </c>
      <c r="M63" s="228">
        <f t="shared" si="22"/>
        <v>20.7</v>
      </c>
      <c r="N63" s="150">
        <v>541</v>
      </c>
      <c r="O63" s="228">
        <f t="shared" si="23"/>
        <v>2.1</v>
      </c>
      <c r="P63" s="150">
        <v>11251</v>
      </c>
      <c r="Q63" s="228">
        <f t="shared" si="24"/>
        <v>44.3</v>
      </c>
      <c r="R63" s="150">
        <v>762</v>
      </c>
      <c r="S63" s="225">
        <f t="shared" si="25"/>
        <v>3</v>
      </c>
      <c r="T63" s="150">
        <v>72</v>
      </c>
      <c r="U63" s="225">
        <f t="shared" si="26"/>
        <v>0.3</v>
      </c>
      <c r="V63" s="134">
        <v>45</v>
      </c>
      <c r="W63" s="229">
        <f t="shared" si="27"/>
        <v>0.2</v>
      </c>
      <c r="X63" s="7">
        <f t="shared" si="28"/>
        <v>25398</v>
      </c>
    </row>
    <row r="64" spans="1:24">
      <c r="A64" s="571"/>
      <c r="B64" s="571"/>
      <c r="C64" s="145" t="s">
        <v>185</v>
      </c>
      <c r="D64" s="150">
        <v>1463</v>
      </c>
      <c r="E64" s="228">
        <f t="shared" si="17"/>
        <v>4.7</v>
      </c>
      <c r="F64" s="150">
        <v>146</v>
      </c>
      <c r="G64" s="225">
        <f t="shared" si="19"/>
        <v>0.5</v>
      </c>
      <c r="H64" s="150">
        <v>2101</v>
      </c>
      <c r="I64" s="225">
        <f t="shared" si="20"/>
        <v>6.8</v>
      </c>
      <c r="J64" s="150">
        <v>5792</v>
      </c>
      <c r="K64" s="228">
        <f t="shared" si="21"/>
        <v>18.600000000000001</v>
      </c>
      <c r="L64" s="150">
        <v>6765</v>
      </c>
      <c r="M64" s="228">
        <f t="shared" si="22"/>
        <v>21.8</v>
      </c>
      <c r="N64" s="150">
        <v>1063</v>
      </c>
      <c r="O64" s="228">
        <f t="shared" si="23"/>
        <v>3.4</v>
      </c>
      <c r="P64" s="150">
        <v>12466</v>
      </c>
      <c r="Q64" s="228">
        <f t="shared" si="24"/>
        <v>40.1</v>
      </c>
      <c r="R64" s="150">
        <v>863</v>
      </c>
      <c r="S64" s="225">
        <f t="shared" si="25"/>
        <v>2.8</v>
      </c>
      <c r="T64" s="150">
        <v>293</v>
      </c>
      <c r="U64" s="225">
        <f t="shared" si="26"/>
        <v>0.9</v>
      </c>
      <c r="V64" s="134">
        <v>128</v>
      </c>
      <c r="W64" s="229">
        <f t="shared" si="27"/>
        <v>0.4</v>
      </c>
      <c r="X64" s="7">
        <f t="shared" si="28"/>
        <v>31080</v>
      </c>
    </row>
    <row r="65" spans="1:24" ht="15" thickBot="1">
      <c r="A65" s="573" t="s">
        <v>188</v>
      </c>
      <c r="B65" s="573" t="s">
        <v>182</v>
      </c>
      <c r="C65" s="145" t="s">
        <v>183</v>
      </c>
      <c r="D65" s="150">
        <v>1804</v>
      </c>
      <c r="E65" s="228">
        <f t="shared" si="17"/>
        <v>5.2</v>
      </c>
      <c r="F65" s="150">
        <v>818</v>
      </c>
      <c r="G65" s="225">
        <f t="shared" si="19"/>
        <v>2.4</v>
      </c>
      <c r="H65" s="150">
        <v>6524</v>
      </c>
      <c r="I65" s="225">
        <f t="shared" si="20"/>
        <v>18.899999999999999</v>
      </c>
      <c r="J65" s="150">
        <v>4992</v>
      </c>
      <c r="K65" s="228">
        <f t="shared" si="21"/>
        <v>14.5</v>
      </c>
      <c r="L65" s="150">
        <v>1019</v>
      </c>
      <c r="M65" s="228">
        <f t="shared" si="22"/>
        <v>3</v>
      </c>
      <c r="N65" s="150">
        <v>1096</v>
      </c>
      <c r="O65" s="228">
        <f t="shared" si="23"/>
        <v>3.2</v>
      </c>
      <c r="P65" s="150">
        <v>12346</v>
      </c>
      <c r="Q65" s="228">
        <f t="shared" si="24"/>
        <v>35.799999999999997</v>
      </c>
      <c r="R65" s="150">
        <v>3718</v>
      </c>
      <c r="S65" s="225">
        <f t="shared" si="25"/>
        <v>10.8</v>
      </c>
      <c r="T65" s="150">
        <v>2124</v>
      </c>
      <c r="U65" s="225">
        <f t="shared" si="26"/>
        <v>6.2</v>
      </c>
      <c r="V65" s="134">
        <v>62</v>
      </c>
      <c r="W65" s="229">
        <f t="shared" si="27"/>
        <v>0.2</v>
      </c>
      <c r="X65" s="7">
        <f t="shared" si="28"/>
        <v>34503</v>
      </c>
    </row>
    <row r="66" spans="1:24">
      <c r="A66" s="571"/>
      <c r="B66" s="571"/>
      <c r="C66" s="145" t="s">
        <v>184</v>
      </c>
      <c r="D66" s="150">
        <v>4539</v>
      </c>
      <c r="E66" s="228">
        <f t="shared" si="17"/>
        <v>9.6</v>
      </c>
      <c r="F66" s="150">
        <v>243</v>
      </c>
      <c r="G66" s="225">
        <f t="shared" si="19"/>
        <v>0.5</v>
      </c>
      <c r="H66" s="150">
        <v>12862</v>
      </c>
      <c r="I66" s="225">
        <f t="shared" si="20"/>
        <v>27.2</v>
      </c>
      <c r="J66" s="150">
        <v>3744</v>
      </c>
      <c r="K66" s="228">
        <f t="shared" si="21"/>
        <v>7.9</v>
      </c>
      <c r="L66" s="150">
        <v>936</v>
      </c>
      <c r="M66" s="228">
        <f t="shared" si="22"/>
        <v>2</v>
      </c>
      <c r="N66" s="150">
        <v>1070</v>
      </c>
      <c r="O66" s="228">
        <f t="shared" si="23"/>
        <v>2.2999999999999998</v>
      </c>
      <c r="P66" s="150">
        <v>13128</v>
      </c>
      <c r="Q66" s="228">
        <f t="shared" si="24"/>
        <v>27.8</v>
      </c>
      <c r="R66" s="150">
        <v>9052</v>
      </c>
      <c r="S66" s="225">
        <f t="shared" si="25"/>
        <v>19.100000000000001</v>
      </c>
      <c r="T66" s="150">
        <v>1668</v>
      </c>
      <c r="U66" s="225">
        <f t="shared" si="26"/>
        <v>3.5</v>
      </c>
      <c r="V66" s="134">
        <v>40</v>
      </c>
      <c r="W66" s="229">
        <f t="shared" si="27"/>
        <v>0.1</v>
      </c>
      <c r="X66" s="7">
        <f t="shared" si="28"/>
        <v>47282</v>
      </c>
    </row>
    <row r="67" spans="1:24" ht="15" thickBot="1">
      <c r="A67" s="568"/>
      <c r="B67" s="568"/>
      <c r="C67" s="147" t="s">
        <v>185</v>
      </c>
      <c r="D67" s="151">
        <v>1489</v>
      </c>
      <c r="E67" s="228">
        <f t="shared" si="17"/>
        <v>1.9</v>
      </c>
      <c r="F67" s="151">
        <v>558</v>
      </c>
      <c r="G67" s="225">
        <f t="shared" si="19"/>
        <v>0.7</v>
      </c>
      <c r="H67" s="151">
        <v>7663</v>
      </c>
      <c r="I67" s="225">
        <f t="shared" si="20"/>
        <v>9.9</v>
      </c>
      <c r="J67" s="151">
        <v>9984</v>
      </c>
      <c r="K67" s="228">
        <f t="shared" si="21"/>
        <v>12.9</v>
      </c>
      <c r="L67" s="151">
        <v>2925</v>
      </c>
      <c r="M67" s="228">
        <f t="shared" si="22"/>
        <v>3.8</v>
      </c>
      <c r="N67" s="151">
        <v>1662</v>
      </c>
      <c r="O67" s="228">
        <f t="shared" si="23"/>
        <v>2.2000000000000002</v>
      </c>
      <c r="P67" s="151">
        <v>32134</v>
      </c>
      <c r="Q67" s="228">
        <f t="shared" si="24"/>
        <v>41.6</v>
      </c>
      <c r="R67" s="151">
        <v>16394</v>
      </c>
      <c r="S67" s="225">
        <f t="shared" si="25"/>
        <v>21.2</v>
      </c>
      <c r="T67" s="151">
        <v>3740</v>
      </c>
      <c r="U67" s="225">
        <f t="shared" si="26"/>
        <v>4.8</v>
      </c>
      <c r="V67" s="136">
        <v>740</v>
      </c>
      <c r="W67" s="229">
        <f t="shared" si="27"/>
        <v>1</v>
      </c>
      <c r="X67" s="7">
        <f t="shared" si="28"/>
        <v>77289</v>
      </c>
    </row>
    <row r="68" spans="1:24">
      <c r="Q68" s="174"/>
    </row>
  </sheetData>
  <mergeCells count="27">
    <mergeCell ref="A59:A61"/>
    <mergeCell ref="B59:B61"/>
    <mergeCell ref="A62:A64"/>
    <mergeCell ref="B62:B64"/>
    <mergeCell ref="A65:A67"/>
    <mergeCell ref="B65:B67"/>
    <mergeCell ref="A56:A58"/>
    <mergeCell ref="B56:B58"/>
    <mergeCell ref="A13:A15"/>
    <mergeCell ref="B13:B15"/>
    <mergeCell ref="A16:A18"/>
    <mergeCell ref="B16:B18"/>
    <mergeCell ref="A32:A34"/>
    <mergeCell ref="B32:B34"/>
    <mergeCell ref="A35:A37"/>
    <mergeCell ref="B35:B37"/>
    <mergeCell ref="A50:C51"/>
    <mergeCell ref="A20:C21"/>
    <mergeCell ref="A26:A28"/>
    <mergeCell ref="B26:B28"/>
    <mergeCell ref="A29:A31"/>
    <mergeCell ref="B29:B31"/>
    <mergeCell ref="A1:C2"/>
    <mergeCell ref="A7:A9"/>
    <mergeCell ref="B7:B9"/>
    <mergeCell ref="A10:A12"/>
    <mergeCell ref="B10:B1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02"/>
  <sheetViews>
    <sheetView rightToLeft="1" topLeftCell="A76" workbookViewId="0">
      <selection activeCell="I98" sqref="I98"/>
    </sheetView>
  </sheetViews>
  <sheetFormatPr defaultRowHeight="14.25"/>
  <sheetData>
    <row r="1" spans="3:14">
      <c r="C1" s="15">
        <v>13.5</v>
      </c>
      <c r="D1" s="15">
        <v>1.8</v>
      </c>
      <c r="E1" s="15">
        <v>29.2</v>
      </c>
      <c r="F1" s="15">
        <v>9.1999999999999993</v>
      </c>
      <c r="G1" s="15">
        <v>6</v>
      </c>
      <c r="H1" s="15">
        <v>1.7</v>
      </c>
      <c r="I1" s="15">
        <v>24.8</v>
      </c>
      <c r="J1" s="15">
        <v>10.6</v>
      </c>
      <c r="K1" s="15">
        <v>2.7</v>
      </c>
      <c r="L1" s="15">
        <v>0.3</v>
      </c>
      <c r="N1" s="15"/>
    </row>
    <row r="2" spans="3:14">
      <c r="C2" s="15">
        <v>15.3</v>
      </c>
      <c r="D2" s="15">
        <v>1.6</v>
      </c>
      <c r="E2" s="15">
        <v>34.200000000000003</v>
      </c>
      <c r="F2" s="15">
        <v>8</v>
      </c>
      <c r="G2" s="15">
        <v>6.8</v>
      </c>
      <c r="H2" s="15">
        <v>1.8</v>
      </c>
      <c r="I2" s="15">
        <v>21.7</v>
      </c>
      <c r="J2" s="15">
        <v>7.6</v>
      </c>
      <c r="K2" s="15">
        <v>2.6</v>
      </c>
      <c r="L2" s="15">
        <v>0.3</v>
      </c>
      <c r="N2" s="15"/>
    </row>
    <row r="3" spans="3:14">
      <c r="C3" s="15">
        <v>16.600000000000001</v>
      </c>
      <c r="D3" s="15">
        <v>1.9</v>
      </c>
      <c r="E3" s="15">
        <v>33.6</v>
      </c>
      <c r="F3" s="15">
        <v>7.8</v>
      </c>
      <c r="G3" s="15">
        <v>4.7</v>
      </c>
      <c r="H3" s="15">
        <v>0.9</v>
      </c>
      <c r="I3" s="15">
        <v>22.5</v>
      </c>
      <c r="J3" s="15">
        <v>9.9</v>
      </c>
      <c r="K3" s="15">
        <v>1.8</v>
      </c>
      <c r="L3" s="15">
        <v>0.1</v>
      </c>
      <c r="N3" s="15"/>
    </row>
    <row r="4" spans="3:14">
      <c r="C4" s="15">
        <v>9.1999999999999993</v>
      </c>
      <c r="D4" s="15">
        <v>1.7</v>
      </c>
      <c r="E4" s="15">
        <v>21.1</v>
      </c>
      <c r="F4" s="15">
        <v>11.6</v>
      </c>
      <c r="G4" s="15">
        <v>6.6</v>
      </c>
      <c r="H4" s="15">
        <v>2.4</v>
      </c>
      <c r="I4" s="15">
        <v>29.5</v>
      </c>
      <c r="J4" s="15">
        <v>13.9</v>
      </c>
      <c r="K4" s="15">
        <v>3.7</v>
      </c>
      <c r="L4" s="15">
        <v>0.4</v>
      </c>
      <c r="N4" s="15"/>
    </row>
    <row r="5" spans="3:14">
      <c r="C5" s="15">
        <v>9.4</v>
      </c>
      <c r="D5" s="15">
        <v>0.9</v>
      </c>
      <c r="E5" s="15">
        <v>84.3</v>
      </c>
      <c r="F5" s="15">
        <v>0</v>
      </c>
      <c r="G5" s="15">
        <v>1.7</v>
      </c>
      <c r="H5" s="15">
        <v>0.1</v>
      </c>
      <c r="I5" s="15">
        <v>3.3</v>
      </c>
      <c r="J5" s="15">
        <v>0.2</v>
      </c>
      <c r="K5" s="15">
        <v>0</v>
      </c>
      <c r="L5" s="15">
        <v>0.1</v>
      </c>
      <c r="N5" s="15"/>
    </row>
    <row r="6" spans="3:14">
      <c r="C6" s="15">
        <v>11.9</v>
      </c>
      <c r="D6" s="15">
        <v>8.8000000000000007</v>
      </c>
      <c r="E6" s="15">
        <v>71.8</v>
      </c>
      <c r="F6" s="15">
        <v>0</v>
      </c>
      <c r="G6" s="15">
        <v>0.5</v>
      </c>
      <c r="H6" s="15">
        <v>0.2</v>
      </c>
      <c r="I6" s="15">
        <v>3.8</v>
      </c>
      <c r="J6" s="15">
        <v>3</v>
      </c>
      <c r="K6" s="15">
        <v>0</v>
      </c>
      <c r="L6" s="15">
        <v>0</v>
      </c>
      <c r="N6" s="15"/>
    </row>
    <row r="7" spans="3:14">
      <c r="C7" s="15">
        <v>19</v>
      </c>
      <c r="D7" s="15">
        <v>9.3000000000000007</v>
      </c>
      <c r="E7" s="15">
        <v>57.8</v>
      </c>
      <c r="F7" s="15">
        <v>0.1</v>
      </c>
      <c r="G7" s="15">
        <v>0.6</v>
      </c>
      <c r="H7" s="15">
        <v>0.2</v>
      </c>
      <c r="I7" s="15">
        <v>6.2</v>
      </c>
      <c r="J7" s="15">
        <v>6.9</v>
      </c>
      <c r="K7" s="15">
        <v>0</v>
      </c>
      <c r="L7" s="15">
        <v>0</v>
      </c>
      <c r="N7" s="15"/>
    </row>
    <row r="8" spans="3:14">
      <c r="C8" s="15">
        <v>42.7</v>
      </c>
      <c r="D8" s="15">
        <v>1.5</v>
      </c>
      <c r="E8" s="15">
        <v>39.299999999999997</v>
      </c>
      <c r="F8" s="15">
        <v>2.7</v>
      </c>
      <c r="G8" s="15">
        <v>3.7</v>
      </c>
      <c r="H8" s="15">
        <v>0</v>
      </c>
      <c r="I8" s="15">
        <v>8.8000000000000007</v>
      </c>
      <c r="J8" s="15">
        <v>0</v>
      </c>
      <c r="K8" s="15">
        <v>0.4</v>
      </c>
      <c r="L8" s="15">
        <v>0.8</v>
      </c>
      <c r="N8" s="15"/>
    </row>
    <row r="9" spans="3:14">
      <c r="C9" s="15">
        <v>43.9</v>
      </c>
      <c r="D9" s="15">
        <v>1.9</v>
      </c>
      <c r="E9" s="15">
        <v>33.5</v>
      </c>
      <c r="F9" s="15">
        <v>2.9</v>
      </c>
      <c r="G9" s="15">
        <v>3.5</v>
      </c>
      <c r="H9" s="15">
        <v>0.1</v>
      </c>
      <c r="I9" s="15">
        <v>13.1</v>
      </c>
      <c r="J9" s="15">
        <v>0.6</v>
      </c>
      <c r="K9" s="15">
        <v>0.1</v>
      </c>
      <c r="L9" s="15">
        <v>0.2</v>
      </c>
      <c r="N9" s="15"/>
    </row>
    <row r="10" spans="3:14">
      <c r="C10" s="15">
        <v>41.8</v>
      </c>
      <c r="D10" s="15">
        <v>2.9</v>
      </c>
      <c r="E10" s="15">
        <v>34.1</v>
      </c>
      <c r="F10" s="15">
        <v>3.6</v>
      </c>
      <c r="G10" s="15">
        <v>4.0999999999999996</v>
      </c>
      <c r="H10" s="15">
        <v>0.2</v>
      </c>
      <c r="I10" s="15">
        <v>12.8</v>
      </c>
      <c r="J10" s="15">
        <v>0</v>
      </c>
      <c r="K10" s="15">
        <v>0.3</v>
      </c>
      <c r="L10" s="15">
        <v>0.3</v>
      </c>
      <c r="N10" s="15"/>
    </row>
    <row r="11" spans="3:14">
      <c r="C11" s="15">
        <v>3.4</v>
      </c>
      <c r="D11" s="15">
        <v>0.7</v>
      </c>
      <c r="E11" s="15">
        <v>21.6</v>
      </c>
      <c r="F11" s="15">
        <v>11.6</v>
      </c>
      <c r="G11" s="15">
        <v>19.2</v>
      </c>
      <c r="H11" s="15">
        <v>3.4</v>
      </c>
      <c r="I11" s="15">
        <v>36.700000000000003</v>
      </c>
      <c r="J11" s="15">
        <v>2.1</v>
      </c>
      <c r="K11" s="15">
        <v>1.2</v>
      </c>
      <c r="L11" s="15">
        <v>0.1</v>
      </c>
      <c r="N11" s="15"/>
    </row>
    <row r="12" spans="3:14">
      <c r="C12" s="15">
        <v>4.4000000000000004</v>
      </c>
      <c r="D12" s="15">
        <v>0.6</v>
      </c>
      <c r="E12" s="15">
        <v>12.7</v>
      </c>
      <c r="F12" s="15">
        <v>19.899999999999999</v>
      </c>
      <c r="G12" s="15">
        <v>15</v>
      </c>
      <c r="H12" s="15">
        <v>2</v>
      </c>
      <c r="I12" s="15">
        <v>41.7</v>
      </c>
      <c r="J12" s="15">
        <v>3.3</v>
      </c>
      <c r="K12" s="15">
        <v>0.4</v>
      </c>
      <c r="L12" s="15">
        <v>0.2</v>
      </c>
      <c r="N12" s="15"/>
    </row>
    <row r="13" spans="3:14">
      <c r="C13" s="15">
        <v>2.7</v>
      </c>
      <c r="D13" s="15">
        <v>0.7</v>
      </c>
      <c r="E13" s="15">
        <v>13.9</v>
      </c>
      <c r="F13" s="15">
        <v>20.100000000000001</v>
      </c>
      <c r="G13" s="15">
        <v>16.600000000000001</v>
      </c>
      <c r="H13" s="15">
        <v>3.6</v>
      </c>
      <c r="I13" s="15">
        <v>38.5</v>
      </c>
      <c r="J13" s="15">
        <v>2</v>
      </c>
      <c r="K13" s="15">
        <v>1.5</v>
      </c>
      <c r="L13" s="15">
        <v>0.5</v>
      </c>
      <c r="N13" s="15"/>
    </row>
    <row r="14" spans="3:14">
      <c r="C14" s="15">
        <v>8.4</v>
      </c>
      <c r="D14" s="15">
        <v>2.6</v>
      </c>
      <c r="E14" s="15">
        <v>21.5</v>
      </c>
      <c r="F14" s="15">
        <v>11.8</v>
      </c>
      <c r="G14" s="15">
        <v>2.4</v>
      </c>
      <c r="H14" s="15">
        <v>2.4</v>
      </c>
      <c r="I14" s="15">
        <v>26.4</v>
      </c>
      <c r="J14" s="15">
        <v>18.5</v>
      </c>
      <c r="K14" s="15">
        <v>5.9</v>
      </c>
      <c r="L14" s="15">
        <v>0.2</v>
      </c>
      <c r="N14" s="15"/>
    </row>
    <row r="15" spans="3:14">
      <c r="C15" s="15">
        <v>11.4</v>
      </c>
      <c r="D15" s="15">
        <v>0.3</v>
      </c>
      <c r="E15" s="15">
        <v>30.7</v>
      </c>
      <c r="F15" s="15">
        <v>7.2</v>
      </c>
      <c r="G15" s="15">
        <v>2.2999999999999998</v>
      </c>
      <c r="H15" s="15">
        <v>1.1000000000000001</v>
      </c>
      <c r="I15" s="15">
        <v>24.3</v>
      </c>
      <c r="J15" s="15">
        <v>18.8</v>
      </c>
      <c r="K15" s="15">
        <v>3.8</v>
      </c>
      <c r="L15" s="15">
        <v>0.1</v>
      </c>
      <c r="N15" s="15"/>
    </row>
    <row r="16" spans="3:14">
      <c r="C16" s="15">
        <v>3.1</v>
      </c>
      <c r="D16" s="15">
        <v>0.8</v>
      </c>
      <c r="E16" s="15">
        <v>15.5</v>
      </c>
      <c r="F16" s="15">
        <v>11.9</v>
      </c>
      <c r="G16" s="15">
        <v>4.3</v>
      </c>
      <c r="H16" s="15">
        <v>2.7</v>
      </c>
      <c r="I16" s="15">
        <v>33.299999999999997</v>
      </c>
      <c r="J16" s="15">
        <v>22.2</v>
      </c>
      <c r="K16" s="15">
        <v>5.7</v>
      </c>
      <c r="L16" s="15">
        <v>0.5</v>
      </c>
      <c r="N16" s="15"/>
    </row>
    <row r="18" spans="3:13">
      <c r="C18" s="188">
        <f>ROUND(C1,1)</f>
        <v>13.5</v>
      </c>
      <c r="D18" s="188">
        <f t="shared" ref="D18:L18" si="0">ROUND(D1,1)</f>
        <v>1.8</v>
      </c>
      <c r="E18" s="188">
        <f t="shared" si="0"/>
        <v>29.2</v>
      </c>
      <c r="F18" s="188">
        <f t="shared" si="0"/>
        <v>9.1999999999999993</v>
      </c>
      <c r="G18" s="188">
        <f t="shared" si="0"/>
        <v>6</v>
      </c>
      <c r="H18" s="188">
        <f t="shared" si="0"/>
        <v>1.7</v>
      </c>
      <c r="I18" s="188">
        <f t="shared" si="0"/>
        <v>24.8</v>
      </c>
      <c r="J18" s="188">
        <f t="shared" si="0"/>
        <v>10.6</v>
      </c>
      <c r="K18" s="188">
        <f t="shared" si="0"/>
        <v>2.7</v>
      </c>
      <c r="L18" s="188">
        <f t="shared" si="0"/>
        <v>0.3</v>
      </c>
      <c r="M18" s="15">
        <f>L18+K18+J18+I18+H18+G18+F18+E18+D18+C18</f>
        <v>99.8</v>
      </c>
    </row>
    <row r="19" spans="3:13">
      <c r="C19" s="188">
        <f t="shared" ref="C19:L33" si="1">ROUND(C2,1)</f>
        <v>15.3</v>
      </c>
      <c r="D19" s="188">
        <f t="shared" si="1"/>
        <v>1.6</v>
      </c>
      <c r="E19" s="188">
        <f t="shared" si="1"/>
        <v>34.200000000000003</v>
      </c>
      <c r="F19" s="188">
        <f t="shared" si="1"/>
        <v>8</v>
      </c>
      <c r="G19" s="188">
        <f t="shared" si="1"/>
        <v>6.8</v>
      </c>
      <c r="H19" s="188">
        <f t="shared" si="1"/>
        <v>1.8</v>
      </c>
      <c r="I19" s="188">
        <f t="shared" si="1"/>
        <v>21.7</v>
      </c>
      <c r="J19" s="188">
        <f t="shared" si="1"/>
        <v>7.6</v>
      </c>
      <c r="K19" s="188">
        <f t="shared" si="1"/>
        <v>2.6</v>
      </c>
      <c r="L19" s="188">
        <f t="shared" si="1"/>
        <v>0.3</v>
      </c>
      <c r="M19" s="15">
        <f t="shared" ref="M19:M33" si="2">L19+K19+J19+I19+H19+G19+F19+E19+D19+C19</f>
        <v>99.9</v>
      </c>
    </row>
    <row r="20" spans="3:13">
      <c r="C20" s="188">
        <f t="shared" si="1"/>
        <v>16.600000000000001</v>
      </c>
      <c r="D20" s="188">
        <f t="shared" si="1"/>
        <v>1.9</v>
      </c>
      <c r="E20" s="188">
        <f t="shared" si="1"/>
        <v>33.6</v>
      </c>
      <c r="F20" s="188">
        <f t="shared" si="1"/>
        <v>7.8</v>
      </c>
      <c r="G20" s="188">
        <f t="shared" si="1"/>
        <v>4.7</v>
      </c>
      <c r="H20" s="188">
        <f t="shared" si="1"/>
        <v>0.9</v>
      </c>
      <c r="I20" s="188">
        <f t="shared" si="1"/>
        <v>22.5</v>
      </c>
      <c r="J20" s="188">
        <f t="shared" si="1"/>
        <v>9.9</v>
      </c>
      <c r="K20" s="188">
        <f t="shared" si="1"/>
        <v>1.8</v>
      </c>
      <c r="L20" s="188">
        <f t="shared" si="1"/>
        <v>0.1</v>
      </c>
      <c r="M20" s="15">
        <f t="shared" si="2"/>
        <v>99.8</v>
      </c>
    </row>
    <row r="21" spans="3:13">
      <c r="C21" s="188">
        <f t="shared" si="1"/>
        <v>9.1999999999999993</v>
      </c>
      <c r="D21" s="188">
        <f t="shared" si="1"/>
        <v>1.7</v>
      </c>
      <c r="E21" s="188">
        <f t="shared" si="1"/>
        <v>21.1</v>
      </c>
      <c r="F21" s="188">
        <f t="shared" si="1"/>
        <v>11.6</v>
      </c>
      <c r="G21" s="188">
        <f t="shared" si="1"/>
        <v>6.6</v>
      </c>
      <c r="H21" s="188">
        <f t="shared" si="1"/>
        <v>2.4</v>
      </c>
      <c r="I21" s="188">
        <f t="shared" si="1"/>
        <v>29.5</v>
      </c>
      <c r="J21" s="188">
        <f t="shared" si="1"/>
        <v>13.9</v>
      </c>
      <c r="K21" s="188">
        <f t="shared" si="1"/>
        <v>3.7</v>
      </c>
      <c r="L21" s="188">
        <f t="shared" si="1"/>
        <v>0.4</v>
      </c>
      <c r="M21" s="15">
        <f t="shared" si="2"/>
        <v>100.1</v>
      </c>
    </row>
    <row r="22" spans="3:13">
      <c r="C22" s="188">
        <f t="shared" si="1"/>
        <v>9.4</v>
      </c>
      <c r="D22" s="188">
        <f t="shared" si="1"/>
        <v>0.9</v>
      </c>
      <c r="E22" s="188">
        <f t="shared" si="1"/>
        <v>84.3</v>
      </c>
      <c r="F22" s="188">
        <f t="shared" si="1"/>
        <v>0</v>
      </c>
      <c r="G22" s="188">
        <f t="shared" si="1"/>
        <v>1.7</v>
      </c>
      <c r="H22" s="188">
        <f t="shared" si="1"/>
        <v>0.1</v>
      </c>
      <c r="I22" s="188">
        <f t="shared" si="1"/>
        <v>3.3</v>
      </c>
      <c r="J22" s="188">
        <f t="shared" si="1"/>
        <v>0.2</v>
      </c>
      <c r="K22" s="188">
        <f t="shared" si="1"/>
        <v>0</v>
      </c>
      <c r="L22" s="188">
        <f t="shared" si="1"/>
        <v>0.1</v>
      </c>
      <c r="M22" s="15">
        <f t="shared" si="2"/>
        <v>100</v>
      </c>
    </row>
    <row r="23" spans="3:13">
      <c r="C23" s="188">
        <f t="shared" si="1"/>
        <v>11.9</v>
      </c>
      <c r="D23" s="188">
        <f t="shared" si="1"/>
        <v>8.8000000000000007</v>
      </c>
      <c r="E23" s="188">
        <f t="shared" si="1"/>
        <v>71.8</v>
      </c>
      <c r="F23" s="188">
        <f t="shared" si="1"/>
        <v>0</v>
      </c>
      <c r="G23" s="188">
        <f t="shared" si="1"/>
        <v>0.5</v>
      </c>
      <c r="H23" s="188">
        <f t="shared" si="1"/>
        <v>0.2</v>
      </c>
      <c r="I23" s="188">
        <f t="shared" si="1"/>
        <v>3.8</v>
      </c>
      <c r="J23" s="188">
        <f t="shared" si="1"/>
        <v>3</v>
      </c>
      <c r="K23" s="188">
        <f t="shared" si="1"/>
        <v>0</v>
      </c>
      <c r="L23" s="188">
        <f t="shared" si="1"/>
        <v>0</v>
      </c>
      <c r="M23" s="15">
        <f t="shared" si="2"/>
        <v>100</v>
      </c>
    </row>
    <row r="24" spans="3:13">
      <c r="C24" s="188">
        <f t="shared" si="1"/>
        <v>19</v>
      </c>
      <c r="D24" s="188">
        <f t="shared" si="1"/>
        <v>9.3000000000000007</v>
      </c>
      <c r="E24" s="188">
        <f t="shared" si="1"/>
        <v>57.8</v>
      </c>
      <c r="F24" s="188">
        <f t="shared" si="1"/>
        <v>0.1</v>
      </c>
      <c r="G24" s="188">
        <f t="shared" si="1"/>
        <v>0.6</v>
      </c>
      <c r="H24" s="188">
        <f t="shared" si="1"/>
        <v>0.2</v>
      </c>
      <c r="I24" s="188">
        <f t="shared" si="1"/>
        <v>6.2</v>
      </c>
      <c r="J24" s="188">
        <f t="shared" si="1"/>
        <v>6.9</v>
      </c>
      <c r="K24" s="188">
        <f t="shared" si="1"/>
        <v>0</v>
      </c>
      <c r="L24" s="188">
        <f t="shared" si="1"/>
        <v>0</v>
      </c>
      <c r="M24" s="15">
        <f t="shared" si="2"/>
        <v>100.1</v>
      </c>
    </row>
    <row r="25" spans="3:13">
      <c r="C25" s="188">
        <f t="shared" si="1"/>
        <v>42.7</v>
      </c>
      <c r="D25" s="188">
        <f t="shared" si="1"/>
        <v>1.5</v>
      </c>
      <c r="E25" s="188">
        <f t="shared" si="1"/>
        <v>39.299999999999997</v>
      </c>
      <c r="F25" s="188">
        <f t="shared" si="1"/>
        <v>2.7</v>
      </c>
      <c r="G25" s="188">
        <f t="shared" si="1"/>
        <v>3.7</v>
      </c>
      <c r="H25" s="188">
        <f t="shared" si="1"/>
        <v>0</v>
      </c>
      <c r="I25" s="188">
        <f t="shared" si="1"/>
        <v>8.8000000000000007</v>
      </c>
      <c r="J25" s="188">
        <f t="shared" si="1"/>
        <v>0</v>
      </c>
      <c r="K25" s="188">
        <f t="shared" si="1"/>
        <v>0.4</v>
      </c>
      <c r="L25" s="188">
        <f t="shared" si="1"/>
        <v>0.8</v>
      </c>
      <c r="M25" s="15">
        <f t="shared" si="2"/>
        <v>99.9</v>
      </c>
    </row>
    <row r="26" spans="3:13">
      <c r="C26" s="188">
        <f t="shared" si="1"/>
        <v>43.9</v>
      </c>
      <c r="D26" s="188">
        <f t="shared" si="1"/>
        <v>1.9</v>
      </c>
      <c r="E26" s="188">
        <f t="shared" si="1"/>
        <v>33.5</v>
      </c>
      <c r="F26" s="188">
        <f t="shared" si="1"/>
        <v>2.9</v>
      </c>
      <c r="G26" s="188">
        <f t="shared" si="1"/>
        <v>3.5</v>
      </c>
      <c r="H26" s="188">
        <f t="shared" si="1"/>
        <v>0.1</v>
      </c>
      <c r="I26" s="188">
        <f t="shared" si="1"/>
        <v>13.1</v>
      </c>
      <c r="J26" s="188">
        <f t="shared" si="1"/>
        <v>0.6</v>
      </c>
      <c r="K26" s="188">
        <f t="shared" si="1"/>
        <v>0.1</v>
      </c>
      <c r="L26" s="188">
        <f t="shared" si="1"/>
        <v>0.2</v>
      </c>
      <c r="M26" s="15">
        <f t="shared" si="2"/>
        <v>99.8</v>
      </c>
    </row>
    <row r="27" spans="3:13">
      <c r="C27" s="188">
        <f t="shared" si="1"/>
        <v>41.8</v>
      </c>
      <c r="D27" s="188">
        <f t="shared" si="1"/>
        <v>2.9</v>
      </c>
      <c r="E27" s="188">
        <f t="shared" si="1"/>
        <v>34.1</v>
      </c>
      <c r="F27" s="188">
        <f t="shared" si="1"/>
        <v>3.6</v>
      </c>
      <c r="G27" s="188">
        <f t="shared" si="1"/>
        <v>4.0999999999999996</v>
      </c>
      <c r="H27" s="188">
        <f t="shared" si="1"/>
        <v>0.2</v>
      </c>
      <c r="I27" s="188">
        <f t="shared" si="1"/>
        <v>12.8</v>
      </c>
      <c r="J27" s="188">
        <f t="shared" si="1"/>
        <v>0</v>
      </c>
      <c r="K27" s="188">
        <f t="shared" si="1"/>
        <v>0.3</v>
      </c>
      <c r="L27" s="188">
        <f t="shared" si="1"/>
        <v>0.3</v>
      </c>
      <c r="M27" s="15">
        <f t="shared" si="2"/>
        <v>100.1</v>
      </c>
    </row>
    <row r="28" spans="3:13">
      <c r="C28" s="188">
        <f t="shared" si="1"/>
        <v>3.4</v>
      </c>
      <c r="D28" s="188">
        <f t="shared" si="1"/>
        <v>0.7</v>
      </c>
      <c r="E28" s="188">
        <f t="shared" si="1"/>
        <v>21.6</v>
      </c>
      <c r="F28" s="188">
        <f t="shared" si="1"/>
        <v>11.6</v>
      </c>
      <c r="G28" s="188">
        <f t="shared" si="1"/>
        <v>19.2</v>
      </c>
      <c r="H28" s="188">
        <f t="shared" si="1"/>
        <v>3.4</v>
      </c>
      <c r="I28" s="188">
        <f t="shared" si="1"/>
        <v>36.700000000000003</v>
      </c>
      <c r="J28" s="188">
        <f t="shared" si="1"/>
        <v>2.1</v>
      </c>
      <c r="K28" s="188">
        <f t="shared" si="1"/>
        <v>1.2</v>
      </c>
      <c r="L28" s="188">
        <f t="shared" si="1"/>
        <v>0.1</v>
      </c>
      <c r="M28" s="15">
        <f t="shared" si="2"/>
        <v>100</v>
      </c>
    </row>
    <row r="29" spans="3:13">
      <c r="C29" s="188">
        <f t="shared" si="1"/>
        <v>4.4000000000000004</v>
      </c>
      <c r="D29" s="188">
        <f t="shared" si="1"/>
        <v>0.6</v>
      </c>
      <c r="E29" s="188">
        <f t="shared" si="1"/>
        <v>12.7</v>
      </c>
      <c r="F29" s="188">
        <f t="shared" si="1"/>
        <v>19.899999999999999</v>
      </c>
      <c r="G29" s="188">
        <f t="shared" si="1"/>
        <v>15</v>
      </c>
      <c r="H29" s="188">
        <f t="shared" si="1"/>
        <v>2</v>
      </c>
      <c r="I29" s="188">
        <f t="shared" si="1"/>
        <v>41.7</v>
      </c>
      <c r="J29" s="188">
        <f t="shared" si="1"/>
        <v>3.3</v>
      </c>
      <c r="K29" s="188">
        <f t="shared" si="1"/>
        <v>0.4</v>
      </c>
      <c r="L29" s="188">
        <f t="shared" si="1"/>
        <v>0.2</v>
      </c>
      <c r="M29" s="15">
        <f t="shared" si="2"/>
        <v>100.2</v>
      </c>
    </row>
    <row r="30" spans="3:13">
      <c r="C30" s="188">
        <f t="shared" si="1"/>
        <v>2.7</v>
      </c>
      <c r="D30" s="188">
        <f t="shared" si="1"/>
        <v>0.7</v>
      </c>
      <c r="E30" s="188">
        <f t="shared" si="1"/>
        <v>13.9</v>
      </c>
      <c r="F30" s="188">
        <f t="shared" si="1"/>
        <v>20.100000000000001</v>
      </c>
      <c r="G30" s="188">
        <f t="shared" si="1"/>
        <v>16.600000000000001</v>
      </c>
      <c r="H30" s="188">
        <f t="shared" si="1"/>
        <v>3.6</v>
      </c>
      <c r="I30" s="188">
        <f t="shared" si="1"/>
        <v>38.5</v>
      </c>
      <c r="J30" s="188">
        <f t="shared" si="1"/>
        <v>2</v>
      </c>
      <c r="K30" s="188">
        <f t="shared" si="1"/>
        <v>1.5</v>
      </c>
      <c r="L30" s="188">
        <f t="shared" si="1"/>
        <v>0.5</v>
      </c>
      <c r="M30" s="15">
        <f t="shared" si="2"/>
        <v>100.1</v>
      </c>
    </row>
    <row r="31" spans="3:13">
      <c r="C31" s="188">
        <f t="shared" si="1"/>
        <v>8.4</v>
      </c>
      <c r="D31" s="188">
        <f t="shared" si="1"/>
        <v>2.6</v>
      </c>
      <c r="E31" s="188">
        <f t="shared" si="1"/>
        <v>21.5</v>
      </c>
      <c r="F31" s="188">
        <f t="shared" si="1"/>
        <v>11.8</v>
      </c>
      <c r="G31" s="188">
        <f t="shared" si="1"/>
        <v>2.4</v>
      </c>
      <c r="H31" s="188">
        <f t="shared" si="1"/>
        <v>2.4</v>
      </c>
      <c r="I31" s="188">
        <f t="shared" si="1"/>
        <v>26.4</v>
      </c>
      <c r="J31" s="188">
        <f t="shared" si="1"/>
        <v>18.5</v>
      </c>
      <c r="K31" s="188">
        <f t="shared" si="1"/>
        <v>5.9</v>
      </c>
      <c r="L31" s="188">
        <f t="shared" si="1"/>
        <v>0.2</v>
      </c>
      <c r="M31" s="15">
        <f t="shared" si="2"/>
        <v>100.1</v>
      </c>
    </row>
    <row r="32" spans="3:13">
      <c r="C32" s="188">
        <f t="shared" si="1"/>
        <v>11.4</v>
      </c>
      <c r="D32" s="188">
        <f t="shared" si="1"/>
        <v>0.3</v>
      </c>
      <c r="E32" s="188">
        <f t="shared" si="1"/>
        <v>30.7</v>
      </c>
      <c r="F32" s="188">
        <f t="shared" si="1"/>
        <v>7.2</v>
      </c>
      <c r="G32" s="188">
        <f t="shared" si="1"/>
        <v>2.2999999999999998</v>
      </c>
      <c r="H32" s="188">
        <f t="shared" si="1"/>
        <v>1.1000000000000001</v>
      </c>
      <c r="I32" s="188">
        <f t="shared" si="1"/>
        <v>24.3</v>
      </c>
      <c r="J32" s="188">
        <f t="shared" si="1"/>
        <v>18.8</v>
      </c>
      <c r="K32" s="188">
        <f t="shared" si="1"/>
        <v>3.8</v>
      </c>
      <c r="L32" s="188">
        <f t="shared" si="1"/>
        <v>0.1</v>
      </c>
      <c r="M32" s="15">
        <f t="shared" si="2"/>
        <v>100</v>
      </c>
    </row>
    <row r="33" spans="1:13">
      <c r="C33" s="188">
        <f t="shared" si="1"/>
        <v>3.1</v>
      </c>
      <c r="D33" s="188">
        <f t="shared" si="1"/>
        <v>0.8</v>
      </c>
      <c r="E33" s="188">
        <f t="shared" si="1"/>
        <v>15.5</v>
      </c>
      <c r="F33" s="188">
        <f t="shared" si="1"/>
        <v>11.9</v>
      </c>
      <c r="G33" s="188">
        <f t="shared" si="1"/>
        <v>4.3</v>
      </c>
      <c r="H33" s="188">
        <f t="shared" si="1"/>
        <v>2.7</v>
      </c>
      <c r="I33" s="188">
        <f t="shared" si="1"/>
        <v>33.299999999999997</v>
      </c>
      <c r="J33" s="188">
        <f t="shared" si="1"/>
        <v>22.2</v>
      </c>
      <c r="K33" s="188">
        <f t="shared" si="1"/>
        <v>5.7</v>
      </c>
      <c r="L33" s="188">
        <f t="shared" si="1"/>
        <v>0.5</v>
      </c>
      <c r="M33" s="15">
        <f t="shared" si="2"/>
        <v>100</v>
      </c>
    </row>
    <row r="36" spans="1:13">
      <c r="A36" s="576" t="s">
        <v>208</v>
      </c>
      <c r="B36" s="191"/>
      <c r="C36" s="191">
        <v>13.5</v>
      </c>
      <c r="D36" s="191">
        <v>1.8</v>
      </c>
      <c r="E36" s="192">
        <v>29.3</v>
      </c>
      <c r="F36" s="191">
        <v>9.1999999999999993</v>
      </c>
      <c r="G36" s="193">
        <v>6</v>
      </c>
      <c r="H36" s="191">
        <v>1.7</v>
      </c>
      <c r="I36" s="192">
        <v>24.9</v>
      </c>
      <c r="J36" s="191">
        <v>10.6</v>
      </c>
      <c r="K36" s="191">
        <v>2.7</v>
      </c>
      <c r="L36" s="191">
        <v>0.3</v>
      </c>
      <c r="M36" s="194">
        <f>L36+K36+J36+I36+H36+G36+F36+E36+D36+C36</f>
        <v>100</v>
      </c>
    </row>
    <row r="37" spans="1:13">
      <c r="A37" s="574"/>
      <c r="B37" s="170" t="s">
        <v>183</v>
      </c>
      <c r="C37" s="46">
        <v>15.3</v>
      </c>
      <c r="D37" s="46">
        <v>1.6</v>
      </c>
      <c r="E37" s="189">
        <v>34.299999999999997</v>
      </c>
      <c r="F37" s="46">
        <v>8</v>
      </c>
      <c r="G37" s="46">
        <v>6.8</v>
      </c>
      <c r="H37" s="46">
        <v>1.8</v>
      </c>
      <c r="I37" s="46">
        <v>21.7</v>
      </c>
      <c r="J37" s="46">
        <v>7.6</v>
      </c>
      <c r="K37" s="46">
        <v>2.6</v>
      </c>
      <c r="L37" s="46">
        <v>0.3</v>
      </c>
      <c r="M37" s="195">
        <f t="shared" ref="M37:M51" si="3">L37+K37+J37+I37+H37+G37+F37+E37+D37+C37</f>
        <v>100</v>
      </c>
    </row>
    <row r="38" spans="1:13">
      <c r="A38" s="574"/>
      <c r="B38" s="170" t="s">
        <v>184</v>
      </c>
      <c r="C38" s="46">
        <v>16.600000000000001</v>
      </c>
      <c r="D38" s="46">
        <v>1.9</v>
      </c>
      <c r="E38" s="189">
        <v>33.700000000000003</v>
      </c>
      <c r="F38" s="46">
        <v>7.8</v>
      </c>
      <c r="G38" s="46">
        <v>4.7</v>
      </c>
      <c r="H38" s="46">
        <v>0.9</v>
      </c>
      <c r="I38" s="189">
        <v>22.6</v>
      </c>
      <c r="J38" s="46">
        <v>9.9</v>
      </c>
      <c r="K38" s="46">
        <v>1.8</v>
      </c>
      <c r="L38" s="46">
        <v>0.1</v>
      </c>
      <c r="M38" s="195">
        <f t="shared" si="3"/>
        <v>100</v>
      </c>
    </row>
    <row r="39" spans="1:13">
      <c r="A39" s="574"/>
      <c r="B39" s="170" t="s">
        <v>185</v>
      </c>
      <c r="C39" s="46">
        <v>9.1999999999999993</v>
      </c>
      <c r="D39" s="46">
        <v>1.7</v>
      </c>
      <c r="E39" s="46">
        <v>21.1</v>
      </c>
      <c r="F39" s="46">
        <v>11.6</v>
      </c>
      <c r="G39" s="46">
        <v>6.6</v>
      </c>
      <c r="H39" s="46">
        <v>2.4</v>
      </c>
      <c r="I39" s="46">
        <v>29.5</v>
      </c>
      <c r="J39" s="189">
        <v>13.8</v>
      </c>
      <c r="K39" s="46">
        <v>3.7</v>
      </c>
      <c r="L39" s="46">
        <v>0.4</v>
      </c>
      <c r="M39" s="195">
        <f>L39+K39+J39+I39+H39+G39+F39+E39+D39+C39</f>
        <v>100</v>
      </c>
    </row>
    <row r="40" spans="1:13">
      <c r="A40" s="574">
        <v>1</v>
      </c>
      <c r="B40" s="170" t="s">
        <v>183</v>
      </c>
      <c r="C40" s="46">
        <v>9.4</v>
      </c>
      <c r="D40" s="46">
        <v>0.9</v>
      </c>
      <c r="E40" s="46">
        <v>84.3</v>
      </c>
      <c r="F40" s="46">
        <v>0</v>
      </c>
      <c r="G40" s="46">
        <v>1.7</v>
      </c>
      <c r="H40" s="46">
        <v>0.1</v>
      </c>
      <c r="I40" s="46">
        <v>3.3</v>
      </c>
      <c r="J40" s="46">
        <v>0.2</v>
      </c>
      <c r="K40" s="46">
        <v>0</v>
      </c>
      <c r="L40" s="46">
        <v>0.1</v>
      </c>
      <c r="M40" s="195">
        <f t="shared" si="3"/>
        <v>100</v>
      </c>
    </row>
    <row r="41" spans="1:13">
      <c r="A41" s="574"/>
      <c r="B41" s="170" t="s">
        <v>184</v>
      </c>
      <c r="C41" s="46">
        <v>11.9</v>
      </c>
      <c r="D41" s="46">
        <v>8.8000000000000007</v>
      </c>
      <c r="E41" s="46">
        <v>71.8</v>
      </c>
      <c r="F41" s="46">
        <v>0</v>
      </c>
      <c r="G41" s="46">
        <v>0.5</v>
      </c>
      <c r="H41" s="46">
        <v>0.2</v>
      </c>
      <c r="I41" s="46">
        <v>3.8</v>
      </c>
      <c r="J41" s="46">
        <v>3</v>
      </c>
      <c r="K41" s="46">
        <v>0</v>
      </c>
      <c r="L41" s="46">
        <v>0</v>
      </c>
      <c r="M41" s="195">
        <f t="shared" si="3"/>
        <v>100</v>
      </c>
    </row>
    <row r="42" spans="1:13">
      <c r="A42" s="574"/>
      <c r="B42" s="170" t="s">
        <v>185</v>
      </c>
      <c r="C42" s="46">
        <v>19</v>
      </c>
      <c r="D42" s="46">
        <v>9.3000000000000007</v>
      </c>
      <c r="E42" s="189">
        <v>57.7</v>
      </c>
      <c r="F42" s="46">
        <v>0.1</v>
      </c>
      <c r="G42" s="46">
        <v>0.6</v>
      </c>
      <c r="H42" s="46">
        <v>0.2</v>
      </c>
      <c r="I42" s="46">
        <v>6.2</v>
      </c>
      <c r="J42" s="46">
        <v>6.9</v>
      </c>
      <c r="K42" s="46">
        <v>0</v>
      </c>
      <c r="L42" s="46">
        <v>0</v>
      </c>
      <c r="M42" s="195">
        <f t="shared" si="3"/>
        <v>100</v>
      </c>
    </row>
    <row r="43" spans="1:13">
      <c r="A43" s="574">
        <v>2</v>
      </c>
      <c r="B43" s="170" t="s">
        <v>183</v>
      </c>
      <c r="C43" s="46">
        <v>42.7</v>
      </c>
      <c r="D43" s="46">
        <v>1.5</v>
      </c>
      <c r="E43" s="189">
        <v>39.4</v>
      </c>
      <c r="F43" s="46">
        <v>2.7</v>
      </c>
      <c r="G43" s="46">
        <v>3.7</v>
      </c>
      <c r="H43" s="46">
        <v>0</v>
      </c>
      <c r="I43" s="46">
        <v>8.8000000000000007</v>
      </c>
      <c r="J43" s="46">
        <v>0</v>
      </c>
      <c r="K43" s="46">
        <v>0.4</v>
      </c>
      <c r="L43" s="46">
        <v>0.8</v>
      </c>
      <c r="M43" s="195">
        <f t="shared" si="3"/>
        <v>100</v>
      </c>
    </row>
    <row r="44" spans="1:13">
      <c r="A44" s="574"/>
      <c r="B44" s="170" t="s">
        <v>184</v>
      </c>
      <c r="C44" s="199">
        <v>44</v>
      </c>
      <c r="D44" s="46">
        <v>1.9</v>
      </c>
      <c r="E44" s="189">
        <v>33.6</v>
      </c>
      <c r="F44" s="46">
        <v>2.9</v>
      </c>
      <c r="G44" s="46">
        <v>3.5</v>
      </c>
      <c r="H44" s="46">
        <v>0.1</v>
      </c>
      <c r="I44" s="46">
        <v>13.1</v>
      </c>
      <c r="J44" s="46">
        <v>0.6</v>
      </c>
      <c r="K44" s="46">
        <v>0.1</v>
      </c>
      <c r="L44" s="46">
        <v>0.2</v>
      </c>
      <c r="M44" s="195">
        <f t="shared" si="3"/>
        <v>100</v>
      </c>
    </row>
    <row r="45" spans="1:13">
      <c r="A45" s="574"/>
      <c r="B45" s="170" t="s">
        <v>185</v>
      </c>
      <c r="C45" s="189">
        <v>41.7</v>
      </c>
      <c r="D45" s="46">
        <v>2.9</v>
      </c>
      <c r="E45" s="46">
        <v>34.1</v>
      </c>
      <c r="F45" s="46">
        <v>3.6</v>
      </c>
      <c r="G45" s="46">
        <v>4.0999999999999996</v>
      </c>
      <c r="H45" s="46">
        <v>0.2</v>
      </c>
      <c r="I45" s="46">
        <v>12.8</v>
      </c>
      <c r="J45" s="46">
        <v>0</v>
      </c>
      <c r="K45" s="46">
        <v>0.3</v>
      </c>
      <c r="L45" s="46">
        <v>0.3</v>
      </c>
      <c r="M45" s="195">
        <f t="shared" si="3"/>
        <v>100</v>
      </c>
    </row>
    <row r="46" spans="1:13">
      <c r="A46" s="574">
        <v>3</v>
      </c>
      <c r="B46" s="170" t="s">
        <v>183</v>
      </c>
      <c r="C46" s="46">
        <v>3.4</v>
      </c>
      <c r="D46" s="46">
        <v>0.7</v>
      </c>
      <c r="E46" s="46">
        <v>21.6</v>
      </c>
      <c r="F46" s="46">
        <v>11.6</v>
      </c>
      <c r="G46" s="46">
        <v>19.2</v>
      </c>
      <c r="H46" s="46">
        <v>3.4</v>
      </c>
      <c r="I46" s="46">
        <v>36.700000000000003</v>
      </c>
      <c r="J46" s="46">
        <v>2.1</v>
      </c>
      <c r="K46" s="46">
        <v>1.2</v>
      </c>
      <c r="L46" s="46">
        <v>0.1</v>
      </c>
      <c r="M46" s="195">
        <f t="shared" si="3"/>
        <v>100</v>
      </c>
    </row>
    <row r="47" spans="1:13">
      <c r="A47" s="574"/>
      <c r="B47" s="170" t="s">
        <v>184</v>
      </c>
      <c r="C47" s="46">
        <v>4.4000000000000004</v>
      </c>
      <c r="D47" s="46">
        <v>0.6</v>
      </c>
      <c r="E47" s="46">
        <v>12.7</v>
      </c>
      <c r="F47" s="189">
        <v>19.8</v>
      </c>
      <c r="G47" s="46">
        <v>15</v>
      </c>
      <c r="H47" s="46">
        <v>2</v>
      </c>
      <c r="I47" s="189">
        <v>41.6</v>
      </c>
      <c r="J47" s="46">
        <v>3.3</v>
      </c>
      <c r="K47" s="46">
        <v>0.4</v>
      </c>
      <c r="L47" s="46">
        <v>0.2</v>
      </c>
      <c r="M47" s="195">
        <f t="shared" si="3"/>
        <v>100</v>
      </c>
    </row>
    <row r="48" spans="1:13">
      <c r="A48" s="574"/>
      <c r="B48" s="170" t="s">
        <v>185</v>
      </c>
      <c r="C48" s="46">
        <v>2.7</v>
      </c>
      <c r="D48" s="46">
        <v>0.7</v>
      </c>
      <c r="E48" s="189">
        <v>13.8</v>
      </c>
      <c r="F48" s="46">
        <v>20.100000000000001</v>
      </c>
      <c r="G48" s="46">
        <v>16.600000000000001</v>
      </c>
      <c r="H48" s="46">
        <v>3.6</v>
      </c>
      <c r="I48" s="46">
        <v>38.5</v>
      </c>
      <c r="J48" s="46">
        <v>2</v>
      </c>
      <c r="K48" s="46">
        <v>1.5</v>
      </c>
      <c r="L48" s="46">
        <v>0.5</v>
      </c>
      <c r="M48" s="195">
        <f t="shared" si="3"/>
        <v>100</v>
      </c>
    </row>
    <row r="49" spans="1:13">
      <c r="A49" s="574">
        <v>4</v>
      </c>
      <c r="B49" s="170" t="s">
        <v>183</v>
      </c>
      <c r="C49" s="46">
        <v>8.4</v>
      </c>
      <c r="D49" s="46">
        <v>2.6</v>
      </c>
      <c r="E49" s="46">
        <v>21.5</v>
      </c>
      <c r="F49" s="46">
        <v>11.8</v>
      </c>
      <c r="G49" s="46">
        <v>2.4</v>
      </c>
      <c r="H49" s="46">
        <v>2.4</v>
      </c>
      <c r="I49" s="189">
        <v>26.3</v>
      </c>
      <c r="J49" s="46">
        <v>18.5</v>
      </c>
      <c r="K49" s="46">
        <v>5.9</v>
      </c>
      <c r="L49" s="46">
        <v>0.2</v>
      </c>
      <c r="M49" s="195">
        <f t="shared" si="3"/>
        <v>100</v>
      </c>
    </row>
    <row r="50" spans="1:13">
      <c r="A50" s="574"/>
      <c r="B50" s="170" t="s">
        <v>184</v>
      </c>
      <c r="C50" s="46">
        <v>11.4</v>
      </c>
      <c r="D50" s="46">
        <v>0.3</v>
      </c>
      <c r="E50" s="46">
        <v>30.7</v>
      </c>
      <c r="F50" s="46">
        <v>7.2</v>
      </c>
      <c r="G50" s="46">
        <v>2.2999999999999998</v>
      </c>
      <c r="H50" s="46">
        <v>1.1000000000000001</v>
      </c>
      <c r="I50" s="46">
        <v>24.3</v>
      </c>
      <c r="J50" s="46">
        <v>18.8</v>
      </c>
      <c r="K50" s="46">
        <v>3.8</v>
      </c>
      <c r="L50" s="46">
        <v>0.1</v>
      </c>
      <c r="M50" s="195">
        <f t="shared" si="3"/>
        <v>100</v>
      </c>
    </row>
    <row r="51" spans="1:13">
      <c r="A51" s="575"/>
      <c r="B51" s="196" t="s">
        <v>185</v>
      </c>
      <c r="C51" s="197">
        <v>3.1</v>
      </c>
      <c r="D51" s="197">
        <v>0.8</v>
      </c>
      <c r="E51" s="197">
        <v>15.5</v>
      </c>
      <c r="F51" s="197">
        <v>11.9</v>
      </c>
      <c r="G51" s="197">
        <v>4.3</v>
      </c>
      <c r="H51" s="197">
        <v>2.7</v>
      </c>
      <c r="I51" s="197">
        <v>33.299999999999997</v>
      </c>
      <c r="J51" s="197">
        <v>22.2</v>
      </c>
      <c r="K51" s="197">
        <v>5.7</v>
      </c>
      <c r="L51" s="197">
        <v>0.5</v>
      </c>
      <c r="M51" s="198">
        <f t="shared" si="3"/>
        <v>100</v>
      </c>
    </row>
    <row r="52" spans="1:13" ht="15.75" customHeight="1"/>
    <row r="53" spans="1:13">
      <c r="A53" s="576" t="s">
        <v>208</v>
      </c>
      <c r="B53" s="191"/>
      <c r="C53" s="15">
        <v>14.2</v>
      </c>
      <c r="D53" s="15">
        <v>1.5</v>
      </c>
      <c r="E53" s="15">
        <v>20</v>
      </c>
      <c r="F53" s="15">
        <v>9.8000000000000007</v>
      </c>
      <c r="G53" s="15">
        <v>8.6999999999999993</v>
      </c>
      <c r="H53" s="15">
        <v>1.9</v>
      </c>
      <c r="I53" s="15">
        <v>31.3</v>
      </c>
      <c r="J53" s="15">
        <v>9.5</v>
      </c>
      <c r="K53" s="15">
        <v>2.5</v>
      </c>
      <c r="L53" s="15">
        <v>0.4</v>
      </c>
    </row>
    <row r="54" spans="1:13">
      <c r="A54" s="574"/>
      <c r="B54" s="170" t="s">
        <v>183</v>
      </c>
      <c r="C54" s="15">
        <v>15.4</v>
      </c>
      <c r="D54" s="15">
        <v>1.7</v>
      </c>
      <c r="E54" s="15">
        <v>24.1</v>
      </c>
      <c r="F54" s="15">
        <v>8.5</v>
      </c>
      <c r="G54" s="15">
        <v>10.5</v>
      </c>
      <c r="H54" s="15">
        <v>2.1</v>
      </c>
      <c r="I54" s="15">
        <v>30.2</v>
      </c>
      <c r="J54" s="15">
        <v>4.3</v>
      </c>
      <c r="K54" s="15">
        <v>2.8</v>
      </c>
      <c r="L54" s="15">
        <v>0.3</v>
      </c>
    </row>
    <row r="55" spans="1:13">
      <c r="A55" s="574"/>
      <c r="B55" s="170" t="s">
        <v>184</v>
      </c>
      <c r="C55" s="15">
        <v>18.399999999999999</v>
      </c>
      <c r="D55" s="15">
        <v>1.6</v>
      </c>
      <c r="E55" s="15">
        <v>25.4</v>
      </c>
      <c r="F55" s="15">
        <v>7.6</v>
      </c>
      <c r="G55" s="15">
        <v>7.5</v>
      </c>
      <c r="H55" s="15">
        <v>1.6</v>
      </c>
      <c r="I55" s="15">
        <v>26.4</v>
      </c>
      <c r="J55" s="15">
        <v>9.6999999999999993</v>
      </c>
      <c r="K55" s="15">
        <v>1.7</v>
      </c>
      <c r="L55" s="15">
        <v>0.1</v>
      </c>
    </row>
    <row r="56" spans="1:13">
      <c r="A56" s="574"/>
      <c r="B56" s="170" t="s">
        <v>185</v>
      </c>
      <c r="C56" s="15">
        <v>9.8000000000000007</v>
      </c>
      <c r="D56" s="15">
        <v>1.4</v>
      </c>
      <c r="E56" s="15">
        <v>12.6</v>
      </c>
      <c r="F56" s="15">
        <v>12.5</v>
      </c>
      <c r="G56" s="15">
        <v>8.5</v>
      </c>
      <c r="H56" s="15">
        <v>2.1</v>
      </c>
      <c r="I56" s="15">
        <v>36.1</v>
      </c>
      <c r="J56" s="15">
        <v>13.3</v>
      </c>
      <c r="K56" s="15">
        <v>3.1</v>
      </c>
      <c r="L56" s="15">
        <v>0.7</v>
      </c>
    </row>
    <row r="57" spans="1:13">
      <c r="A57" s="574">
        <v>1</v>
      </c>
      <c r="B57" s="170" t="s">
        <v>183</v>
      </c>
      <c r="C57" s="15">
        <v>6</v>
      </c>
      <c r="D57" s="15">
        <v>0.7</v>
      </c>
      <c r="E57" s="15">
        <v>89.9</v>
      </c>
      <c r="F57" s="15">
        <v>0</v>
      </c>
      <c r="G57" s="15">
        <v>1.1000000000000001</v>
      </c>
      <c r="H57" s="15">
        <v>0.1</v>
      </c>
      <c r="I57" s="15">
        <v>2.1</v>
      </c>
      <c r="J57" s="15">
        <v>0.1</v>
      </c>
      <c r="K57" s="15">
        <v>0</v>
      </c>
      <c r="L57" s="15">
        <v>0</v>
      </c>
    </row>
    <row r="58" spans="1:13">
      <c r="A58" s="574"/>
      <c r="B58" s="170" t="s">
        <v>184</v>
      </c>
      <c r="C58" s="15">
        <v>8.8000000000000007</v>
      </c>
      <c r="D58" s="15">
        <v>6.1</v>
      </c>
      <c r="E58" s="15">
        <v>78.8</v>
      </c>
      <c r="F58" s="15">
        <v>0</v>
      </c>
      <c r="G58" s="15">
        <v>0.3</v>
      </c>
      <c r="H58" s="15">
        <v>0.2</v>
      </c>
      <c r="I58" s="15">
        <v>3.1</v>
      </c>
      <c r="J58" s="15">
        <v>2.7</v>
      </c>
      <c r="K58" s="15">
        <v>0</v>
      </c>
      <c r="L58" s="15">
        <v>0</v>
      </c>
    </row>
    <row r="59" spans="1:13">
      <c r="A59" s="574"/>
      <c r="B59" s="170" t="s">
        <v>185</v>
      </c>
      <c r="C59" s="15">
        <v>16.5</v>
      </c>
      <c r="D59" s="15">
        <v>6.6</v>
      </c>
      <c r="E59" s="15">
        <v>66.599999999999994</v>
      </c>
      <c r="F59" s="15">
        <v>0.1</v>
      </c>
      <c r="G59" s="15">
        <v>0.4</v>
      </c>
      <c r="H59" s="15">
        <v>0.1</v>
      </c>
      <c r="I59" s="15">
        <v>4.7</v>
      </c>
      <c r="J59" s="15">
        <v>4.9000000000000004</v>
      </c>
      <c r="K59" s="15">
        <v>0</v>
      </c>
      <c r="L59" s="15">
        <v>0</v>
      </c>
    </row>
    <row r="60" spans="1:13">
      <c r="A60" s="574">
        <v>2</v>
      </c>
      <c r="B60" s="170" t="s">
        <v>183</v>
      </c>
      <c r="C60" s="15">
        <v>46.7</v>
      </c>
      <c r="D60" s="15">
        <v>2.2000000000000002</v>
      </c>
      <c r="E60" s="15">
        <v>28.6</v>
      </c>
      <c r="F60" s="15">
        <v>2.2999999999999998</v>
      </c>
      <c r="G60" s="15">
        <v>7</v>
      </c>
      <c r="H60" s="15">
        <v>0.1</v>
      </c>
      <c r="I60" s="15">
        <v>12.3</v>
      </c>
      <c r="J60" s="15">
        <v>0</v>
      </c>
      <c r="K60" s="15">
        <v>0.1</v>
      </c>
      <c r="L60" s="15">
        <v>0.7</v>
      </c>
    </row>
    <row r="61" spans="1:13">
      <c r="A61" s="574"/>
      <c r="B61" s="170" t="s">
        <v>184</v>
      </c>
      <c r="C61" s="15">
        <v>49.1</v>
      </c>
      <c r="D61" s="15">
        <v>2.8</v>
      </c>
      <c r="E61" s="15">
        <v>22.5</v>
      </c>
      <c r="F61" s="15">
        <v>2.8</v>
      </c>
      <c r="G61" s="15">
        <v>6.9</v>
      </c>
      <c r="H61" s="15">
        <v>0.4</v>
      </c>
      <c r="I61" s="15">
        <v>13.9</v>
      </c>
      <c r="J61" s="15">
        <v>1.4</v>
      </c>
      <c r="K61" s="15">
        <v>0.1</v>
      </c>
      <c r="L61" s="15">
        <v>0.2</v>
      </c>
    </row>
    <row r="62" spans="1:13">
      <c r="A62" s="574"/>
      <c r="B62" s="170" t="s">
        <v>185</v>
      </c>
      <c r="C62" s="15">
        <v>49.7</v>
      </c>
      <c r="D62" s="15">
        <v>4.0999999999999996</v>
      </c>
      <c r="E62" s="15">
        <v>18</v>
      </c>
      <c r="F62" s="15">
        <v>4.3</v>
      </c>
      <c r="G62" s="15">
        <v>8</v>
      </c>
      <c r="H62" s="15">
        <v>0.1</v>
      </c>
      <c r="I62" s="15">
        <v>15.4</v>
      </c>
      <c r="J62" s="15">
        <v>0</v>
      </c>
      <c r="K62" s="15">
        <v>0.2</v>
      </c>
      <c r="L62" s="15">
        <v>0.3</v>
      </c>
    </row>
    <row r="63" spans="1:13">
      <c r="A63" s="574">
        <v>3</v>
      </c>
      <c r="B63" s="170" t="s">
        <v>183</v>
      </c>
      <c r="C63" s="15">
        <v>4.8</v>
      </c>
      <c r="D63" s="15">
        <v>0.8</v>
      </c>
      <c r="E63" s="15">
        <v>9.6</v>
      </c>
      <c r="F63" s="15">
        <v>9</v>
      </c>
      <c r="G63" s="15">
        <v>24</v>
      </c>
      <c r="H63" s="15">
        <v>3.1</v>
      </c>
      <c r="I63" s="15">
        <v>45.3</v>
      </c>
      <c r="J63" s="15">
        <v>1.5</v>
      </c>
      <c r="K63" s="15">
        <v>1.9</v>
      </c>
      <c r="L63" s="15">
        <v>0.1</v>
      </c>
    </row>
    <row r="64" spans="1:13">
      <c r="A64" s="574"/>
      <c r="B64" s="170" t="s">
        <v>184</v>
      </c>
      <c r="C64" s="15">
        <v>6.9</v>
      </c>
      <c r="D64" s="15">
        <v>0.8</v>
      </c>
      <c r="E64" s="15">
        <v>7.1</v>
      </c>
      <c r="F64" s="15">
        <v>14.5</v>
      </c>
      <c r="G64" s="15">
        <v>20.7</v>
      </c>
      <c r="H64" s="15">
        <v>2.1</v>
      </c>
      <c r="I64" s="15">
        <v>44.3</v>
      </c>
      <c r="J64" s="15">
        <v>3</v>
      </c>
      <c r="K64" s="15">
        <v>0.3</v>
      </c>
      <c r="L64" s="15">
        <v>0.2</v>
      </c>
    </row>
    <row r="65" spans="1:12">
      <c r="A65" s="574"/>
      <c r="B65" s="170" t="s">
        <v>185</v>
      </c>
      <c r="C65" s="15">
        <v>4.7</v>
      </c>
      <c r="D65" s="15">
        <v>0.5</v>
      </c>
      <c r="E65" s="15">
        <v>6.8</v>
      </c>
      <c r="F65" s="15">
        <v>18.600000000000001</v>
      </c>
      <c r="G65" s="15">
        <v>21.8</v>
      </c>
      <c r="H65" s="15">
        <v>3.4</v>
      </c>
      <c r="I65" s="15">
        <v>40.1</v>
      </c>
      <c r="J65" s="15">
        <v>2.8</v>
      </c>
      <c r="K65" s="15">
        <v>0.9</v>
      </c>
      <c r="L65" s="15">
        <v>0.4</v>
      </c>
    </row>
    <row r="66" spans="1:12">
      <c r="A66" s="574">
        <v>4</v>
      </c>
      <c r="B66" s="170" t="s">
        <v>183</v>
      </c>
      <c r="C66" s="15">
        <v>5.2</v>
      </c>
      <c r="D66" s="15">
        <v>2.4</v>
      </c>
      <c r="E66" s="15">
        <v>18.899999999999999</v>
      </c>
      <c r="F66" s="15">
        <v>14.5</v>
      </c>
      <c r="G66" s="15">
        <v>3</v>
      </c>
      <c r="H66" s="15">
        <v>3.2</v>
      </c>
      <c r="I66" s="15">
        <v>35.799999999999997</v>
      </c>
      <c r="J66" s="15">
        <v>10.8</v>
      </c>
      <c r="K66" s="15">
        <v>6.2</v>
      </c>
      <c r="L66" s="15">
        <v>0.2</v>
      </c>
    </row>
    <row r="67" spans="1:12">
      <c r="A67" s="574"/>
      <c r="B67" s="170" t="s">
        <v>184</v>
      </c>
      <c r="C67" s="15">
        <v>9.6</v>
      </c>
      <c r="D67" s="15">
        <v>0.5</v>
      </c>
      <c r="E67" s="15">
        <v>27.2</v>
      </c>
      <c r="F67" s="15">
        <v>7.9</v>
      </c>
      <c r="G67" s="15">
        <v>2</v>
      </c>
      <c r="H67" s="15">
        <v>2.2999999999999998</v>
      </c>
      <c r="I67" s="15">
        <v>27.8</v>
      </c>
      <c r="J67" s="15">
        <v>19.100000000000001</v>
      </c>
      <c r="K67" s="15">
        <v>3.5</v>
      </c>
      <c r="L67" s="15">
        <v>0.1</v>
      </c>
    </row>
    <row r="68" spans="1:12">
      <c r="A68" s="575"/>
      <c r="B68" s="196" t="s">
        <v>185</v>
      </c>
      <c r="C68" s="15">
        <v>1.9</v>
      </c>
      <c r="D68" s="15">
        <v>0.7</v>
      </c>
      <c r="E68" s="15">
        <v>9.9</v>
      </c>
      <c r="F68" s="15">
        <v>12.9</v>
      </c>
      <c r="G68" s="15">
        <v>3.8</v>
      </c>
      <c r="H68" s="15">
        <v>2.2000000000000002</v>
      </c>
      <c r="I68" s="15">
        <v>41.6</v>
      </c>
      <c r="J68" s="15">
        <v>21.2</v>
      </c>
      <c r="K68" s="15">
        <v>4.8</v>
      </c>
      <c r="L68" s="15">
        <v>1</v>
      </c>
    </row>
    <row r="70" spans="1:12">
      <c r="A70" s="576" t="s">
        <v>208</v>
      </c>
      <c r="B70" s="191"/>
      <c r="C70" s="15">
        <f>ROUND(C53,1)</f>
        <v>14.2</v>
      </c>
      <c r="D70" s="15">
        <f t="shared" ref="D70:L70" si="4">ROUND(D53,1)</f>
        <v>1.5</v>
      </c>
      <c r="E70" s="15">
        <f t="shared" si="4"/>
        <v>20</v>
      </c>
      <c r="F70" s="15">
        <f t="shared" si="4"/>
        <v>9.8000000000000007</v>
      </c>
      <c r="G70" s="15">
        <f t="shared" si="4"/>
        <v>8.6999999999999993</v>
      </c>
      <c r="H70" s="15">
        <f t="shared" si="4"/>
        <v>1.9</v>
      </c>
      <c r="I70" s="15">
        <f t="shared" si="4"/>
        <v>31.3</v>
      </c>
      <c r="J70" s="15">
        <f t="shared" si="4"/>
        <v>9.5</v>
      </c>
      <c r="K70" s="15">
        <f t="shared" si="4"/>
        <v>2.5</v>
      </c>
      <c r="L70" s="15">
        <f t="shared" si="4"/>
        <v>0.4</v>
      </c>
    </row>
    <row r="71" spans="1:12">
      <c r="A71" s="574"/>
      <c r="B71" s="170" t="s">
        <v>183</v>
      </c>
      <c r="C71" s="15">
        <f t="shared" ref="C71:L85" si="5">ROUND(C54,1)</f>
        <v>15.4</v>
      </c>
      <c r="D71" s="15">
        <f t="shared" si="5"/>
        <v>1.7</v>
      </c>
      <c r="E71" s="15">
        <f t="shared" si="5"/>
        <v>24.1</v>
      </c>
      <c r="F71" s="15">
        <f t="shared" si="5"/>
        <v>8.5</v>
      </c>
      <c r="G71" s="15">
        <f t="shared" si="5"/>
        <v>10.5</v>
      </c>
      <c r="H71" s="15">
        <f t="shared" si="5"/>
        <v>2.1</v>
      </c>
      <c r="I71" s="15">
        <f t="shared" si="5"/>
        <v>30.2</v>
      </c>
      <c r="J71" s="15">
        <f t="shared" si="5"/>
        <v>4.3</v>
      </c>
      <c r="K71" s="15">
        <f t="shared" si="5"/>
        <v>2.8</v>
      </c>
      <c r="L71" s="15">
        <f t="shared" si="5"/>
        <v>0.3</v>
      </c>
    </row>
    <row r="72" spans="1:12">
      <c r="A72" s="574"/>
      <c r="B72" s="170" t="s">
        <v>184</v>
      </c>
      <c r="C72" s="15">
        <f t="shared" si="5"/>
        <v>18.399999999999999</v>
      </c>
      <c r="D72" s="15">
        <f t="shared" si="5"/>
        <v>1.6</v>
      </c>
      <c r="E72" s="15">
        <f t="shared" si="5"/>
        <v>25.4</v>
      </c>
      <c r="F72" s="15">
        <f t="shared" si="5"/>
        <v>7.6</v>
      </c>
      <c r="G72" s="15">
        <f t="shared" si="5"/>
        <v>7.5</v>
      </c>
      <c r="H72" s="15">
        <f t="shared" si="5"/>
        <v>1.6</v>
      </c>
      <c r="I72" s="15">
        <f t="shared" si="5"/>
        <v>26.4</v>
      </c>
      <c r="J72" s="15">
        <f t="shared" si="5"/>
        <v>9.6999999999999993</v>
      </c>
      <c r="K72" s="15">
        <f t="shared" si="5"/>
        <v>1.7</v>
      </c>
      <c r="L72" s="15">
        <f t="shared" si="5"/>
        <v>0.1</v>
      </c>
    </row>
    <row r="73" spans="1:12">
      <c r="A73" s="574"/>
      <c r="B73" s="170" t="s">
        <v>185</v>
      </c>
      <c r="C73" s="15">
        <f t="shared" si="5"/>
        <v>9.8000000000000007</v>
      </c>
      <c r="D73" s="15">
        <f t="shared" si="5"/>
        <v>1.4</v>
      </c>
      <c r="E73" s="15">
        <f t="shared" si="5"/>
        <v>12.6</v>
      </c>
      <c r="F73" s="15">
        <f t="shared" si="5"/>
        <v>12.5</v>
      </c>
      <c r="G73" s="15">
        <f t="shared" si="5"/>
        <v>8.5</v>
      </c>
      <c r="H73" s="15">
        <f t="shared" si="5"/>
        <v>2.1</v>
      </c>
      <c r="I73" s="15">
        <f t="shared" si="5"/>
        <v>36.1</v>
      </c>
      <c r="J73" s="15">
        <f t="shared" si="5"/>
        <v>13.3</v>
      </c>
      <c r="K73" s="15">
        <f t="shared" si="5"/>
        <v>3.1</v>
      </c>
      <c r="L73" s="15">
        <f t="shared" si="5"/>
        <v>0.7</v>
      </c>
    </row>
    <row r="74" spans="1:12">
      <c r="A74" s="574">
        <v>1</v>
      </c>
      <c r="B74" s="170" t="s">
        <v>183</v>
      </c>
      <c r="C74" s="15">
        <f t="shared" si="5"/>
        <v>6</v>
      </c>
      <c r="D74" s="15">
        <f t="shared" si="5"/>
        <v>0.7</v>
      </c>
      <c r="E74" s="15">
        <f t="shared" si="5"/>
        <v>89.9</v>
      </c>
      <c r="F74" s="15">
        <f t="shared" si="5"/>
        <v>0</v>
      </c>
      <c r="G74" s="15">
        <f t="shared" si="5"/>
        <v>1.1000000000000001</v>
      </c>
      <c r="H74" s="15">
        <f t="shared" si="5"/>
        <v>0.1</v>
      </c>
      <c r="I74" s="15">
        <f t="shared" si="5"/>
        <v>2.1</v>
      </c>
      <c r="J74" s="15">
        <f t="shared" si="5"/>
        <v>0.1</v>
      </c>
      <c r="K74" s="15">
        <f t="shared" si="5"/>
        <v>0</v>
      </c>
      <c r="L74" s="15">
        <f t="shared" si="5"/>
        <v>0</v>
      </c>
    </row>
    <row r="75" spans="1:12">
      <c r="A75" s="574"/>
      <c r="B75" s="170" t="s">
        <v>184</v>
      </c>
      <c r="C75" s="15">
        <f t="shared" si="5"/>
        <v>8.8000000000000007</v>
      </c>
      <c r="D75" s="15">
        <f t="shared" si="5"/>
        <v>6.1</v>
      </c>
      <c r="E75" s="15">
        <f t="shared" si="5"/>
        <v>78.8</v>
      </c>
      <c r="F75" s="15">
        <f t="shared" si="5"/>
        <v>0</v>
      </c>
      <c r="G75" s="15">
        <f t="shared" si="5"/>
        <v>0.3</v>
      </c>
      <c r="H75" s="15">
        <f t="shared" si="5"/>
        <v>0.2</v>
      </c>
      <c r="I75" s="15">
        <f t="shared" si="5"/>
        <v>3.1</v>
      </c>
      <c r="J75" s="15">
        <f t="shared" si="5"/>
        <v>2.7</v>
      </c>
      <c r="K75" s="15">
        <f t="shared" si="5"/>
        <v>0</v>
      </c>
      <c r="L75" s="15">
        <f t="shared" si="5"/>
        <v>0</v>
      </c>
    </row>
    <row r="76" spans="1:12">
      <c r="A76" s="574"/>
      <c r="B76" s="170" t="s">
        <v>185</v>
      </c>
      <c r="C76" s="15">
        <f t="shared" si="5"/>
        <v>16.5</v>
      </c>
      <c r="D76" s="15">
        <f t="shared" si="5"/>
        <v>6.6</v>
      </c>
      <c r="E76" s="15">
        <f t="shared" si="5"/>
        <v>66.599999999999994</v>
      </c>
      <c r="F76" s="15">
        <f t="shared" si="5"/>
        <v>0.1</v>
      </c>
      <c r="G76" s="15">
        <f t="shared" si="5"/>
        <v>0.4</v>
      </c>
      <c r="H76" s="15">
        <f t="shared" si="5"/>
        <v>0.1</v>
      </c>
      <c r="I76" s="15">
        <f t="shared" si="5"/>
        <v>4.7</v>
      </c>
      <c r="J76" s="15">
        <f t="shared" si="5"/>
        <v>4.9000000000000004</v>
      </c>
      <c r="K76" s="15">
        <f t="shared" si="5"/>
        <v>0</v>
      </c>
      <c r="L76" s="15">
        <f t="shared" si="5"/>
        <v>0</v>
      </c>
    </row>
    <row r="77" spans="1:12">
      <c r="A77" s="574">
        <v>2</v>
      </c>
      <c r="B77" s="170" t="s">
        <v>183</v>
      </c>
      <c r="C77" s="15">
        <f t="shared" si="5"/>
        <v>46.7</v>
      </c>
      <c r="D77" s="15">
        <f t="shared" si="5"/>
        <v>2.2000000000000002</v>
      </c>
      <c r="E77" s="15">
        <f t="shared" si="5"/>
        <v>28.6</v>
      </c>
      <c r="F77" s="15">
        <f t="shared" si="5"/>
        <v>2.2999999999999998</v>
      </c>
      <c r="G77" s="15">
        <f t="shared" si="5"/>
        <v>7</v>
      </c>
      <c r="H77" s="15">
        <f t="shared" si="5"/>
        <v>0.1</v>
      </c>
      <c r="I77" s="15">
        <f t="shared" si="5"/>
        <v>12.3</v>
      </c>
      <c r="J77" s="15">
        <f t="shared" si="5"/>
        <v>0</v>
      </c>
      <c r="K77" s="15">
        <f t="shared" si="5"/>
        <v>0.1</v>
      </c>
      <c r="L77" s="15">
        <f t="shared" si="5"/>
        <v>0.7</v>
      </c>
    </row>
    <row r="78" spans="1:12">
      <c r="A78" s="574"/>
      <c r="B78" s="170" t="s">
        <v>184</v>
      </c>
      <c r="C78" s="15">
        <f t="shared" si="5"/>
        <v>49.1</v>
      </c>
      <c r="D78" s="15">
        <f t="shared" si="5"/>
        <v>2.8</v>
      </c>
      <c r="E78" s="15">
        <f t="shared" si="5"/>
        <v>22.5</v>
      </c>
      <c r="F78" s="15">
        <f t="shared" si="5"/>
        <v>2.8</v>
      </c>
      <c r="G78" s="15">
        <f t="shared" si="5"/>
        <v>6.9</v>
      </c>
      <c r="H78" s="15">
        <f t="shared" si="5"/>
        <v>0.4</v>
      </c>
      <c r="I78" s="15">
        <f t="shared" si="5"/>
        <v>13.9</v>
      </c>
      <c r="J78" s="15">
        <f t="shared" si="5"/>
        <v>1.4</v>
      </c>
      <c r="K78" s="15">
        <f t="shared" si="5"/>
        <v>0.1</v>
      </c>
      <c r="L78" s="15">
        <f t="shared" si="5"/>
        <v>0.2</v>
      </c>
    </row>
    <row r="79" spans="1:12">
      <c r="A79" s="574"/>
      <c r="B79" s="170" t="s">
        <v>185</v>
      </c>
      <c r="C79" s="15">
        <f t="shared" si="5"/>
        <v>49.7</v>
      </c>
      <c r="D79" s="15">
        <f t="shared" si="5"/>
        <v>4.0999999999999996</v>
      </c>
      <c r="E79" s="15">
        <f t="shared" si="5"/>
        <v>18</v>
      </c>
      <c r="F79" s="15">
        <f t="shared" si="5"/>
        <v>4.3</v>
      </c>
      <c r="G79" s="15">
        <f t="shared" si="5"/>
        <v>8</v>
      </c>
      <c r="H79" s="15">
        <f t="shared" si="5"/>
        <v>0.1</v>
      </c>
      <c r="I79" s="15">
        <f t="shared" si="5"/>
        <v>15.4</v>
      </c>
      <c r="J79" s="15">
        <f t="shared" si="5"/>
        <v>0</v>
      </c>
      <c r="K79" s="15">
        <f t="shared" si="5"/>
        <v>0.2</v>
      </c>
      <c r="L79" s="15">
        <f t="shared" si="5"/>
        <v>0.3</v>
      </c>
    </row>
    <row r="80" spans="1:12">
      <c r="A80" s="574">
        <v>3</v>
      </c>
      <c r="B80" s="170" t="s">
        <v>183</v>
      </c>
      <c r="C80" s="15">
        <f t="shared" si="5"/>
        <v>4.8</v>
      </c>
      <c r="D80" s="15">
        <f t="shared" si="5"/>
        <v>0.8</v>
      </c>
      <c r="E80" s="15">
        <f t="shared" si="5"/>
        <v>9.6</v>
      </c>
      <c r="F80" s="15">
        <f t="shared" si="5"/>
        <v>9</v>
      </c>
      <c r="G80" s="15">
        <f t="shared" si="5"/>
        <v>24</v>
      </c>
      <c r="H80" s="15">
        <f t="shared" si="5"/>
        <v>3.1</v>
      </c>
      <c r="I80" s="15">
        <f t="shared" si="5"/>
        <v>45.3</v>
      </c>
      <c r="J80" s="15">
        <f t="shared" si="5"/>
        <v>1.5</v>
      </c>
      <c r="K80" s="15">
        <f t="shared" si="5"/>
        <v>1.9</v>
      </c>
      <c r="L80" s="15">
        <f t="shared" si="5"/>
        <v>0.1</v>
      </c>
    </row>
    <row r="81" spans="1:13">
      <c r="A81" s="574"/>
      <c r="B81" s="170" t="s">
        <v>184</v>
      </c>
      <c r="C81" s="15">
        <f t="shared" si="5"/>
        <v>6.9</v>
      </c>
      <c r="D81" s="15">
        <f t="shared" si="5"/>
        <v>0.8</v>
      </c>
      <c r="E81" s="15">
        <f t="shared" si="5"/>
        <v>7.1</v>
      </c>
      <c r="F81" s="15">
        <f t="shared" si="5"/>
        <v>14.5</v>
      </c>
      <c r="G81" s="15">
        <f t="shared" si="5"/>
        <v>20.7</v>
      </c>
      <c r="H81" s="15">
        <f t="shared" si="5"/>
        <v>2.1</v>
      </c>
      <c r="I81" s="15">
        <f t="shared" si="5"/>
        <v>44.3</v>
      </c>
      <c r="J81" s="15">
        <f t="shared" si="5"/>
        <v>3</v>
      </c>
      <c r="K81" s="15">
        <f t="shared" si="5"/>
        <v>0.3</v>
      </c>
      <c r="L81" s="15">
        <f t="shared" si="5"/>
        <v>0.2</v>
      </c>
    </row>
    <row r="82" spans="1:13">
      <c r="A82" s="574"/>
      <c r="B82" s="170" t="s">
        <v>185</v>
      </c>
      <c r="C82" s="15">
        <f t="shared" si="5"/>
        <v>4.7</v>
      </c>
      <c r="D82" s="15">
        <f t="shared" si="5"/>
        <v>0.5</v>
      </c>
      <c r="E82" s="15">
        <f t="shared" si="5"/>
        <v>6.8</v>
      </c>
      <c r="F82" s="15">
        <f t="shared" si="5"/>
        <v>18.600000000000001</v>
      </c>
      <c r="G82" s="15">
        <f t="shared" si="5"/>
        <v>21.8</v>
      </c>
      <c r="H82" s="15">
        <f t="shared" si="5"/>
        <v>3.4</v>
      </c>
      <c r="I82" s="15">
        <f t="shared" si="5"/>
        <v>40.1</v>
      </c>
      <c r="J82" s="15">
        <f t="shared" si="5"/>
        <v>2.8</v>
      </c>
      <c r="K82" s="15">
        <f t="shared" si="5"/>
        <v>0.9</v>
      </c>
      <c r="L82" s="15">
        <f t="shared" si="5"/>
        <v>0.4</v>
      </c>
    </row>
    <row r="83" spans="1:13">
      <c r="A83" s="574">
        <v>4</v>
      </c>
      <c r="B83" s="170" t="s">
        <v>183</v>
      </c>
      <c r="C83" s="15">
        <f t="shared" si="5"/>
        <v>5.2</v>
      </c>
      <c r="D83" s="15">
        <f t="shared" si="5"/>
        <v>2.4</v>
      </c>
      <c r="E83" s="15">
        <f t="shared" si="5"/>
        <v>18.899999999999999</v>
      </c>
      <c r="F83" s="15">
        <f t="shared" si="5"/>
        <v>14.5</v>
      </c>
      <c r="G83" s="15">
        <f t="shared" si="5"/>
        <v>3</v>
      </c>
      <c r="H83" s="15">
        <f t="shared" si="5"/>
        <v>3.2</v>
      </c>
      <c r="I83" s="15">
        <f t="shared" si="5"/>
        <v>35.799999999999997</v>
      </c>
      <c r="J83" s="15">
        <f t="shared" si="5"/>
        <v>10.8</v>
      </c>
      <c r="K83" s="15">
        <f t="shared" si="5"/>
        <v>6.2</v>
      </c>
      <c r="L83" s="15">
        <f t="shared" si="5"/>
        <v>0.2</v>
      </c>
    </row>
    <row r="84" spans="1:13">
      <c r="A84" s="574"/>
      <c r="B84" s="170" t="s">
        <v>184</v>
      </c>
      <c r="C84" s="15">
        <f t="shared" si="5"/>
        <v>9.6</v>
      </c>
      <c r="D84" s="15">
        <f t="shared" si="5"/>
        <v>0.5</v>
      </c>
      <c r="E84" s="15">
        <f t="shared" si="5"/>
        <v>27.2</v>
      </c>
      <c r="F84" s="15">
        <f t="shared" si="5"/>
        <v>7.9</v>
      </c>
      <c r="G84" s="15">
        <f t="shared" si="5"/>
        <v>2</v>
      </c>
      <c r="H84" s="15">
        <f t="shared" si="5"/>
        <v>2.2999999999999998</v>
      </c>
      <c r="I84" s="15">
        <f t="shared" si="5"/>
        <v>27.8</v>
      </c>
      <c r="J84" s="15">
        <f t="shared" si="5"/>
        <v>19.100000000000001</v>
      </c>
      <c r="K84" s="15">
        <f t="shared" si="5"/>
        <v>3.5</v>
      </c>
      <c r="L84" s="15">
        <f t="shared" si="5"/>
        <v>0.1</v>
      </c>
    </row>
    <row r="85" spans="1:13">
      <c r="A85" s="575"/>
      <c r="B85" s="196" t="s">
        <v>185</v>
      </c>
      <c r="C85" s="15">
        <f t="shared" si="5"/>
        <v>1.9</v>
      </c>
      <c r="D85" s="15">
        <f t="shared" si="5"/>
        <v>0.7</v>
      </c>
      <c r="E85" s="15">
        <f t="shared" si="5"/>
        <v>9.9</v>
      </c>
      <c r="F85" s="15">
        <f t="shared" si="5"/>
        <v>12.9</v>
      </c>
      <c r="G85" s="15">
        <f t="shared" si="5"/>
        <v>3.8</v>
      </c>
      <c r="H85" s="15">
        <f t="shared" si="5"/>
        <v>2.2000000000000002</v>
      </c>
      <c r="I85" s="15">
        <f t="shared" si="5"/>
        <v>41.6</v>
      </c>
      <c r="J85" s="15">
        <f t="shared" si="5"/>
        <v>21.2</v>
      </c>
      <c r="K85" s="15">
        <f t="shared" si="5"/>
        <v>4.8</v>
      </c>
      <c r="L85" s="15">
        <f t="shared" si="5"/>
        <v>1</v>
      </c>
    </row>
    <row r="87" spans="1:13">
      <c r="C87" s="51">
        <v>14.2</v>
      </c>
      <c r="D87" s="51">
        <v>1.5</v>
      </c>
      <c r="E87" s="230">
        <v>20.100000000000001</v>
      </c>
      <c r="F87" s="51">
        <v>9.8000000000000007</v>
      </c>
      <c r="G87" s="51">
        <v>8.6999999999999993</v>
      </c>
      <c r="H87" s="51">
        <v>1.9</v>
      </c>
      <c r="I87" s="230">
        <v>31.4</v>
      </c>
      <c r="J87" s="51">
        <v>9.5</v>
      </c>
      <c r="K87" s="51">
        <v>2.5</v>
      </c>
      <c r="L87" s="51">
        <v>0.4</v>
      </c>
      <c r="M87">
        <f>L87+K87+J87+I87+H87+G87+F87+E87+D87+C87</f>
        <v>100</v>
      </c>
    </row>
    <row r="88" spans="1:13">
      <c r="C88" s="51">
        <v>15.4</v>
      </c>
      <c r="D88" s="51">
        <v>1.7</v>
      </c>
      <c r="E88" s="51">
        <v>24.1</v>
      </c>
      <c r="F88" s="51">
        <v>8.5</v>
      </c>
      <c r="G88" s="51">
        <v>10.5</v>
      </c>
      <c r="H88" s="51">
        <v>2.1</v>
      </c>
      <c r="I88" s="230">
        <v>30.3</v>
      </c>
      <c r="J88" s="51">
        <v>4.3</v>
      </c>
      <c r="K88" s="51">
        <v>2.8</v>
      </c>
      <c r="L88" s="51">
        <v>0.3</v>
      </c>
      <c r="M88">
        <f t="shared" ref="M88:M102" si="6">L88+K88+J88+I88+H88+G88+F88+E88+D88+C88</f>
        <v>100</v>
      </c>
    </row>
    <row r="89" spans="1:13">
      <c r="C89" s="51">
        <v>18.399999999999999</v>
      </c>
      <c r="D89" s="51">
        <v>1.6</v>
      </c>
      <c r="E89" s="51">
        <v>25.4</v>
      </c>
      <c r="F89" s="51">
        <v>7.6</v>
      </c>
      <c r="G89" s="51">
        <v>7.5</v>
      </c>
      <c r="H89" s="51">
        <v>1.6</v>
      </c>
      <c r="I89" s="51">
        <v>26.4</v>
      </c>
      <c r="J89" s="51">
        <v>9.6999999999999993</v>
      </c>
      <c r="K89" s="51">
        <v>1.7</v>
      </c>
      <c r="L89" s="51">
        <v>0.1</v>
      </c>
      <c r="M89">
        <f t="shared" si="6"/>
        <v>100</v>
      </c>
    </row>
    <row r="90" spans="1:13">
      <c r="C90" s="51">
        <v>9.8000000000000007</v>
      </c>
      <c r="D90" s="51">
        <v>1.4</v>
      </c>
      <c r="E90" s="51">
        <v>12.6</v>
      </c>
      <c r="F90" s="51">
        <v>12.5</v>
      </c>
      <c r="G90" s="51">
        <v>8.5</v>
      </c>
      <c r="H90" s="51">
        <v>2.1</v>
      </c>
      <c r="I90" s="230">
        <v>36</v>
      </c>
      <c r="J90" s="51">
        <v>13.3</v>
      </c>
      <c r="K90" s="51">
        <v>3.1</v>
      </c>
      <c r="L90" s="51">
        <v>0.7</v>
      </c>
      <c r="M90">
        <f t="shared" si="6"/>
        <v>100</v>
      </c>
    </row>
    <row r="91" spans="1:13">
      <c r="C91" s="51">
        <v>6</v>
      </c>
      <c r="D91" s="51">
        <v>0.7</v>
      </c>
      <c r="E91" s="51">
        <v>89.9</v>
      </c>
      <c r="F91" s="51">
        <v>0</v>
      </c>
      <c r="G91" s="51">
        <v>1.1000000000000001</v>
      </c>
      <c r="H91" s="51">
        <v>0.1</v>
      </c>
      <c r="I91" s="51">
        <v>2.1</v>
      </c>
      <c r="J91" s="51">
        <v>0.1</v>
      </c>
      <c r="K91" s="190">
        <v>0</v>
      </c>
      <c r="L91" s="190">
        <v>0</v>
      </c>
      <c r="M91">
        <f t="shared" si="6"/>
        <v>100</v>
      </c>
    </row>
    <row r="92" spans="1:13">
      <c r="C92" s="51">
        <v>8.8000000000000007</v>
      </c>
      <c r="D92" s="51">
        <v>6.1</v>
      </c>
      <c r="E92" s="51">
        <v>78.8</v>
      </c>
      <c r="F92" s="51">
        <v>0</v>
      </c>
      <c r="G92" s="51">
        <v>0.3</v>
      </c>
      <c r="H92" s="51">
        <v>0.2</v>
      </c>
      <c r="I92" s="51">
        <v>3.1</v>
      </c>
      <c r="J92" s="51">
        <v>2.7</v>
      </c>
      <c r="K92" s="190">
        <v>0</v>
      </c>
      <c r="L92" s="190">
        <v>0</v>
      </c>
      <c r="M92">
        <f t="shared" si="6"/>
        <v>100</v>
      </c>
    </row>
    <row r="93" spans="1:13">
      <c r="C93" s="51">
        <v>16.5</v>
      </c>
      <c r="D93" s="51">
        <v>6.6</v>
      </c>
      <c r="E93" s="230">
        <v>66.7</v>
      </c>
      <c r="F93" s="51">
        <v>0.1</v>
      </c>
      <c r="G93" s="51">
        <v>0.4</v>
      </c>
      <c r="H93" s="51">
        <v>0.1</v>
      </c>
      <c r="I93" s="51">
        <v>4.7</v>
      </c>
      <c r="J93" s="51">
        <v>4.9000000000000004</v>
      </c>
      <c r="K93" s="190">
        <v>0</v>
      </c>
      <c r="L93" s="190">
        <v>0</v>
      </c>
      <c r="M93">
        <f t="shared" si="6"/>
        <v>100</v>
      </c>
    </row>
    <row r="94" spans="1:13">
      <c r="C94" s="51">
        <v>46.7</v>
      </c>
      <c r="D94" s="51">
        <v>2.2000000000000002</v>
      </c>
      <c r="E94" s="51">
        <v>28.6</v>
      </c>
      <c r="F94" s="51">
        <v>2.2999999999999998</v>
      </c>
      <c r="G94" s="51">
        <v>7</v>
      </c>
      <c r="H94" s="51">
        <v>0.1</v>
      </c>
      <c r="I94" s="51">
        <v>12.3</v>
      </c>
      <c r="J94" s="51">
        <v>0</v>
      </c>
      <c r="K94" s="51">
        <v>0.1</v>
      </c>
      <c r="L94" s="51">
        <v>0.7</v>
      </c>
      <c r="M94">
        <f t="shared" si="6"/>
        <v>100</v>
      </c>
    </row>
    <row r="95" spans="1:13">
      <c r="C95" s="230">
        <v>49</v>
      </c>
      <c r="D95" s="51">
        <v>2.8</v>
      </c>
      <c r="E95" s="51">
        <v>22.5</v>
      </c>
      <c r="F95" s="51">
        <v>2.8</v>
      </c>
      <c r="G95" s="51">
        <v>6.9</v>
      </c>
      <c r="H95" s="51">
        <v>0.4</v>
      </c>
      <c r="I95" s="51">
        <v>13.9</v>
      </c>
      <c r="J95" s="51">
        <v>1.4</v>
      </c>
      <c r="K95" s="51">
        <v>0.1</v>
      </c>
      <c r="L95" s="51">
        <v>0.2</v>
      </c>
      <c r="M95">
        <f t="shared" si="6"/>
        <v>100</v>
      </c>
    </row>
    <row r="96" spans="1:13">
      <c r="C96" s="230">
        <v>49.6</v>
      </c>
      <c r="D96" s="51">
        <v>4.0999999999999996</v>
      </c>
      <c r="E96" s="51">
        <v>18</v>
      </c>
      <c r="F96" s="51">
        <v>4.3</v>
      </c>
      <c r="G96" s="51">
        <v>8</v>
      </c>
      <c r="H96" s="51">
        <v>0.1</v>
      </c>
      <c r="I96" s="51">
        <v>15.4</v>
      </c>
      <c r="J96" s="51">
        <v>0</v>
      </c>
      <c r="K96" s="51">
        <v>0.2</v>
      </c>
      <c r="L96" s="51">
        <v>0.3</v>
      </c>
      <c r="M96">
        <f t="shared" si="6"/>
        <v>100</v>
      </c>
    </row>
    <row r="97" spans="3:13">
      <c r="C97" s="51">
        <v>4.8</v>
      </c>
      <c r="D97" s="51">
        <v>0.8</v>
      </c>
      <c r="E97" s="51">
        <v>9.6</v>
      </c>
      <c r="F97" s="51">
        <v>9</v>
      </c>
      <c r="G97" s="51">
        <v>24</v>
      </c>
      <c r="H97" s="51">
        <v>3.1</v>
      </c>
      <c r="I97" s="230">
        <v>45.2</v>
      </c>
      <c r="J97" s="51">
        <v>1.5</v>
      </c>
      <c r="K97" s="51">
        <v>1.9</v>
      </c>
      <c r="L97" s="51">
        <v>0.1</v>
      </c>
      <c r="M97">
        <f t="shared" si="6"/>
        <v>100</v>
      </c>
    </row>
    <row r="98" spans="3:13">
      <c r="C98" s="51">
        <v>6.9</v>
      </c>
      <c r="D98" s="51">
        <v>0.8</v>
      </c>
      <c r="E98" s="51">
        <v>7.1</v>
      </c>
      <c r="F98" s="51">
        <v>14.5</v>
      </c>
      <c r="G98" s="51">
        <v>20.7</v>
      </c>
      <c r="H98" s="51">
        <v>2.1</v>
      </c>
      <c r="I98" s="230">
        <v>44.4</v>
      </c>
      <c r="J98" s="51">
        <v>3</v>
      </c>
      <c r="K98" s="51">
        <v>0.3</v>
      </c>
      <c r="L98" s="51">
        <v>0.2</v>
      </c>
      <c r="M98">
        <f t="shared" si="6"/>
        <v>100</v>
      </c>
    </row>
    <row r="99" spans="3:13">
      <c r="C99" s="51">
        <v>4.7</v>
      </c>
      <c r="D99" s="51">
        <v>0.5</v>
      </c>
      <c r="E99" s="51">
        <v>6.8</v>
      </c>
      <c r="F99" s="51">
        <v>18.600000000000001</v>
      </c>
      <c r="G99" s="51">
        <v>21.8</v>
      </c>
      <c r="H99" s="51">
        <v>3.4</v>
      </c>
      <c r="I99" s="51">
        <v>40.1</v>
      </c>
      <c r="J99" s="51">
        <v>2.8</v>
      </c>
      <c r="K99" s="51">
        <v>0.9</v>
      </c>
      <c r="L99" s="51">
        <v>0.4</v>
      </c>
      <c r="M99">
        <f t="shared" si="6"/>
        <v>100</v>
      </c>
    </row>
    <row r="100" spans="3:13">
      <c r="C100" s="51">
        <v>5.2</v>
      </c>
      <c r="D100" s="51">
        <v>2.4</v>
      </c>
      <c r="E100" s="230">
        <v>18.8</v>
      </c>
      <c r="F100" s="51">
        <v>14.5</v>
      </c>
      <c r="G100" s="51">
        <v>3</v>
      </c>
      <c r="H100" s="51">
        <v>3.2</v>
      </c>
      <c r="I100" s="230">
        <v>35.700000000000003</v>
      </c>
      <c r="J100" s="51">
        <v>10.8</v>
      </c>
      <c r="K100" s="51">
        <v>6.2</v>
      </c>
      <c r="L100" s="51">
        <v>0.2</v>
      </c>
      <c r="M100">
        <f t="shared" si="6"/>
        <v>100</v>
      </c>
    </row>
    <row r="101" spans="3:13">
      <c r="C101" s="51">
        <v>9.6</v>
      </c>
      <c r="D101" s="51">
        <v>0.5</v>
      </c>
      <c r="E101" s="51">
        <v>27.2</v>
      </c>
      <c r="F101" s="51">
        <v>7.9</v>
      </c>
      <c r="G101" s="51">
        <v>2</v>
      </c>
      <c r="H101" s="51">
        <v>2.2999999999999998</v>
      </c>
      <c r="I101" s="51">
        <v>27.8</v>
      </c>
      <c r="J101" s="51">
        <v>19.100000000000001</v>
      </c>
      <c r="K101" s="51">
        <v>3.5</v>
      </c>
      <c r="L101" s="51">
        <v>0.1</v>
      </c>
      <c r="M101">
        <f t="shared" si="6"/>
        <v>100</v>
      </c>
    </row>
    <row r="102" spans="3:13">
      <c r="C102" s="51">
        <v>1.9</v>
      </c>
      <c r="D102" s="51">
        <v>0.7</v>
      </c>
      <c r="E102" s="51">
        <v>9.9</v>
      </c>
      <c r="F102" s="51">
        <v>12.9</v>
      </c>
      <c r="G102" s="51">
        <v>3.8</v>
      </c>
      <c r="H102" s="51">
        <v>2.2000000000000002</v>
      </c>
      <c r="I102" s="51">
        <v>41.6</v>
      </c>
      <c r="J102" s="51">
        <v>21.2</v>
      </c>
      <c r="K102" s="51">
        <v>4.8</v>
      </c>
      <c r="L102" s="51">
        <v>1</v>
      </c>
      <c r="M102">
        <f t="shared" si="6"/>
        <v>100</v>
      </c>
    </row>
  </sheetData>
  <mergeCells count="15">
    <mergeCell ref="A74:A76"/>
    <mergeCell ref="A77:A79"/>
    <mergeCell ref="A80:A82"/>
    <mergeCell ref="A83:A85"/>
    <mergeCell ref="A53:A56"/>
    <mergeCell ref="A57:A59"/>
    <mergeCell ref="A60:A62"/>
    <mergeCell ref="A63:A65"/>
    <mergeCell ref="A66:A68"/>
    <mergeCell ref="A70:A73"/>
    <mergeCell ref="A40:A42"/>
    <mergeCell ref="A43:A45"/>
    <mergeCell ref="A46:A48"/>
    <mergeCell ref="A49:A51"/>
    <mergeCell ref="A36:A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6"/>
  <sheetViews>
    <sheetView rightToLeft="1" workbookViewId="0">
      <selection activeCell="C9" sqref="C9:C10"/>
    </sheetView>
  </sheetViews>
  <sheetFormatPr defaultRowHeight="14.25"/>
  <cols>
    <col min="2" max="2" width="4" customWidth="1"/>
    <col min="3" max="13" width="6.625" customWidth="1"/>
  </cols>
  <sheetData>
    <row r="1" spans="1:13">
      <c r="A1" s="576" t="s">
        <v>208</v>
      </c>
      <c r="B1" s="191"/>
      <c r="C1" s="191">
        <v>13.5</v>
      </c>
      <c r="D1" s="191">
        <v>1.8</v>
      </c>
      <c r="E1" s="192">
        <v>29.3</v>
      </c>
      <c r="F1" s="191">
        <v>9.1999999999999993</v>
      </c>
      <c r="G1" s="193">
        <v>6</v>
      </c>
      <c r="H1" s="191">
        <v>1.7</v>
      </c>
      <c r="I1" s="192">
        <v>24.9</v>
      </c>
      <c r="J1" s="191">
        <v>10.6</v>
      </c>
      <c r="K1" s="191">
        <v>2.7</v>
      </c>
      <c r="L1" s="191">
        <v>0.3</v>
      </c>
      <c r="M1" s="194">
        <f>L1+K1+J1+I1+H1+G1+F1+E1+D1+C1</f>
        <v>100</v>
      </c>
    </row>
    <row r="2" spans="1:13">
      <c r="A2" s="574"/>
      <c r="B2" s="170" t="s">
        <v>183</v>
      </c>
      <c r="C2" s="46">
        <v>15.3</v>
      </c>
      <c r="D2" s="46">
        <v>1.6</v>
      </c>
      <c r="E2" s="189">
        <v>34.299999999999997</v>
      </c>
      <c r="F2" s="46">
        <v>8</v>
      </c>
      <c r="G2" s="46">
        <v>6.8</v>
      </c>
      <c r="H2" s="46">
        <v>1.8</v>
      </c>
      <c r="I2" s="46">
        <v>21.7</v>
      </c>
      <c r="J2" s="46">
        <v>7.6</v>
      </c>
      <c r="K2" s="46">
        <v>2.6</v>
      </c>
      <c r="L2" s="46">
        <v>0.3</v>
      </c>
      <c r="M2" s="195">
        <f t="shared" ref="M2:M16" si="0">L2+K2+J2+I2+H2+G2+F2+E2+D2+C2</f>
        <v>100</v>
      </c>
    </row>
    <row r="3" spans="1:13">
      <c r="A3" s="574"/>
      <c r="B3" s="170" t="s">
        <v>184</v>
      </c>
      <c r="C3" s="46">
        <v>16.600000000000001</v>
      </c>
      <c r="D3" s="46">
        <v>1.9</v>
      </c>
      <c r="E3" s="189">
        <v>33.700000000000003</v>
      </c>
      <c r="F3" s="46">
        <v>7.8</v>
      </c>
      <c r="G3" s="46">
        <v>4.7</v>
      </c>
      <c r="H3" s="46">
        <v>0.9</v>
      </c>
      <c r="I3" s="189">
        <v>22.6</v>
      </c>
      <c r="J3" s="46">
        <v>9.9</v>
      </c>
      <c r="K3" s="46">
        <v>1.8</v>
      </c>
      <c r="L3" s="46">
        <v>0.1</v>
      </c>
      <c r="M3" s="195">
        <f t="shared" si="0"/>
        <v>100</v>
      </c>
    </row>
    <row r="4" spans="1:13">
      <c r="A4" s="574"/>
      <c r="B4" s="170" t="s">
        <v>185</v>
      </c>
      <c r="C4" s="46">
        <v>9.1999999999999993</v>
      </c>
      <c r="D4" s="46">
        <v>1.7</v>
      </c>
      <c r="E4" s="46">
        <v>21.1</v>
      </c>
      <c r="F4" s="46">
        <v>11.6</v>
      </c>
      <c r="G4" s="46">
        <v>6.6</v>
      </c>
      <c r="H4" s="46">
        <v>2.4</v>
      </c>
      <c r="I4" s="46">
        <v>29.5</v>
      </c>
      <c r="J4" s="189">
        <v>13.8</v>
      </c>
      <c r="K4" s="46">
        <v>3.7</v>
      </c>
      <c r="L4" s="46">
        <v>0.4</v>
      </c>
      <c r="M4" s="195">
        <f>L4+K4+J4+I4+H4+G4+F4+E4+D4+C4</f>
        <v>100</v>
      </c>
    </row>
    <row r="5" spans="1:13">
      <c r="A5" s="574">
        <v>1</v>
      </c>
      <c r="B5" s="170" t="s">
        <v>183</v>
      </c>
      <c r="C5" s="46">
        <v>9.4</v>
      </c>
      <c r="D5" s="46">
        <v>0.9</v>
      </c>
      <c r="E5" s="46">
        <v>84.3</v>
      </c>
      <c r="F5" s="46">
        <v>0</v>
      </c>
      <c r="G5" s="46">
        <v>1.7</v>
      </c>
      <c r="H5" s="46">
        <v>0.1</v>
      </c>
      <c r="I5" s="46">
        <v>3.3</v>
      </c>
      <c r="J5" s="46">
        <v>0.2</v>
      </c>
      <c r="K5" s="46">
        <v>0</v>
      </c>
      <c r="L5" s="46">
        <v>0.1</v>
      </c>
      <c r="M5" s="195">
        <f t="shared" si="0"/>
        <v>100</v>
      </c>
    </row>
    <row r="6" spans="1:13">
      <c r="A6" s="574"/>
      <c r="B6" s="170" t="s">
        <v>184</v>
      </c>
      <c r="C6" s="46">
        <v>11.9</v>
      </c>
      <c r="D6" s="46">
        <v>8.8000000000000007</v>
      </c>
      <c r="E6" s="46">
        <v>71.8</v>
      </c>
      <c r="F6" s="46">
        <v>0</v>
      </c>
      <c r="G6" s="46">
        <v>0.5</v>
      </c>
      <c r="H6" s="46">
        <v>0.2</v>
      </c>
      <c r="I6" s="46">
        <v>3.8</v>
      </c>
      <c r="J6" s="46">
        <v>3</v>
      </c>
      <c r="K6" s="46">
        <v>0</v>
      </c>
      <c r="L6" s="46">
        <v>0</v>
      </c>
      <c r="M6" s="195">
        <f t="shared" si="0"/>
        <v>100</v>
      </c>
    </row>
    <row r="7" spans="1:13">
      <c r="A7" s="574"/>
      <c r="B7" s="170" t="s">
        <v>185</v>
      </c>
      <c r="C7" s="46">
        <v>19</v>
      </c>
      <c r="D7" s="46">
        <v>9.3000000000000007</v>
      </c>
      <c r="E7" s="189">
        <v>57.7</v>
      </c>
      <c r="F7" s="46">
        <v>0.1</v>
      </c>
      <c r="G7" s="46">
        <v>0.6</v>
      </c>
      <c r="H7" s="46">
        <v>0.2</v>
      </c>
      <c r="I7" s="46">
        <v>6.2</v>
      </c>
      <c r="J7" s="46">
        <v>6.9</v>
      </c>
      <c r="K7" s="46">
        <v>0</v>
      </c>
      <c r="L7" s="46">
        <v>0</v>
      </c>
      <c r="M7" s="195">
        <f t="shared" si="0"/>
        <v>100</v>
      </c>
    </row>
    <row r="8" spans="1:13">
      <c r="A8" s="574">
        <v>2</v>
      </c>
      <c r="B8" s="170" t="s">
        <v>183</v>
      </c>
      <c r="C8" s="46">
        <v>42.7</v>
      </c>
      <c r="D8" s="46">
        <v>1.5</v>
      </c>
      <c r="E8" s="189">
        <v>39.4</v>
      </c>
      <c r="F8" s="46">
        <v>2.7</v>
      </c>
      <c r="G8" s="46">
        <v>3.7</v>
      </c>
      <c r="H8" s="46">
        <v>0</v>
      </c>
      <c r="I8" s="46">
        <v>8.8000000000000007</v>
      </c>
      <c r="J8" s="46">
        <v>0</v>
      </c>
      <c r="K8" s="46">
        <v>0.4</v>
      </c>
      <c r="L8" s="46">
        <v>0.8</v>
      </c>
      <c r="M8" s="195">
        <f t="shared" si="0"/>
        <v>100</v>
      </c>
    </row>
    <row r="9" spans="1:13">
      <c r="A9" s="574"/>
      <c r="B9" s="170" t="s">
        <v>184</v>
      </c>
      <c r="C9" s="199"/>
      <c r="D9" s="46">
        <v>1.9</v>
      </c>
      <c r="E9" s="189">
        <v>33.6</v>
      </c>
      <c r="F9" s="46">
        <v>2.9</v>
      </c>
      <c r="G9" s="46">
        <v>3.5</v>
      </c>
      <c r="H9" s="46">
        <v>0.1</v>
      </c>
      <c r="I9" s="46">
        <v>13.1</v>
      </c>
      <c r="J9" s="46">
        <v>0.6</v>
      </c>
      <c r="K9" s="46">
        <v>0.1</v>
      </c>
      <c r="L9" s="46">
        <v>0.2</v>
      </c>
      <c r="M9" s="195">
        <f t="shared" si="0"/>
        <v>56</v>
      </c>
    </row>
    <row r="10" spans="1:13">
      <c r="A10" s="574"/>
      <c r="B10" s="170" t="s">
        <v>185</v>
      </c>
      <c r="C10" s="189"/>
      <c r="D10" s="46">
        <v>2.9</v>
      </c>
      <c r="E10" s="46">
        <v>34.1</v>
      </c>
      <c r="F10" s="46">
        <v>3.6</v>
      </c>
      <c r="G10" s="46">
        <v>4.0999999999999996</v>
      </c>
      <c r="H10" s="46">
        <v>0.2</v>
      </c>
      <c r="I10" s="46">
        <v>12.8</v>
      </c>
      <c r="J10" s="46">
        <v>0</v>
      </c>
      <c r="K10" s="46">
        <v>0.3</v>
      </c>
      <c r="L10" s="46">
        <v>0.3</v>
      </c>
      <c r="M10" s="195">
        <f t="shared" si="0"/>
        <v>58.3</v>
      </c>
    </row>
    <row r="11" spans="1:13">
      <c r="A11" s="574">
        <v>3</v>
      </c>
      <c r="B11" s="170" t="s">
        <v>183</v>
      </c>
      <c r="C11" s="46">
        <v>3.4</v>
      </c>
      <c r="D11" s="46">
        <v>0.7</v>
      </c>
      <c r="E11" s="46">
        <v>21.6</v>
      </c>
      <c r="F11" s="46">
        <v>11.6</v>
      </c>
      <c r="G11" s="46">
        <v>19.2</v>
      </c>
      <c r="H11" s="46">
        <v>3.4</v>
      </c>
      <c r="I11" s="46">
        <v>36.700000000000003</v>
      </c>
      <c r="J11" s="46">
        <v>2.1</v>
      </c>
      <c r="K11" s="46">
        <v>1.2</v>
      </c>
      <c r="L11" s="46">
        <v>0.1</v>
      </c>
      <c r="M11" s="195">
        <f t="shared" si="0"/>
        <v>100</v>
      </c>
    </row>
    <row r="12" spans="1:13">
      <c r="A12" s="574"/>
      <c r="B12" s="170" t="s">
        <v>184</v>
      </c>
      <c r="C12" s="46">
        <v>4.4000000000000004</v>
      </c>
      <c r="D12" s="46">
        <v>0.6</v>
      </c>
      <c r="E12" s="46">
        <v>12.7</v>
      </c>
      <c r="F12" s="189">
        <v>19.8</v>
      </c>
      <c r="G12" s="46">
        <v>15</v>
      </c>
      <c r="H12" s="46">
        <v>2</v>
      </c>
      <c r="I12" s="189">
        <v>41.6</v>
      </c>
      <c r="J12" s="46">
        <v>3.3</v>
      </c>
      <c r="K12" s="46">
        <v>0.4</v>
      </c>
      <c r="L12" s="46">
        <v>0.2</v>
      </c>
      <c r="M12" s="195">
        <f t="shared" si="0"/>
        <v>100</v>
      </c>
    </row>
    <row r="13" spans="1:13">
      <c r="A13" s="574"/>
      <c r="B13" s="170" t="s">
        <v>185</v>
      </c>
      <c r="C13" s="46">
        <v>2.7</v>
      </c>
      <c r="D13" s="46">
        <v>0.7</v>
      </c>
      <c r="E13" s="189">
        <v>13.8</v>
      </c>
      <c r="F13" s="46">
        <v>20.100000000000001</v>
      </c>
      <c r="G13" s="46">
        <v>16.600000000000001</v>
      </c>
      <c r="H13" s="46">
        <v>3.6</v>
      </c>
      <c r="I13" s="46">
        <v>38.5</v>
      </c>
      <c r="J13" s="46">
        <v>2</v>
      </c>
      <c r="K13" s="46">
        <v>1.5</v>
      </c>
      <c r="L13" s="46">
        <v>0.5</v>
      </c>
      <c r="M13" s="195">
        <f t="shared" si="0"/>
        <v>100</v>
      </c>
    </row>
    <row r="14" spans="1:13">
      <c r="A14" s="574">
        <v>4</v>
      </c>
      <c r="B14" s="170" t="s">
        <v>183</v>
      </c>
      <c r="C14" s="46">
        <v>8.4</v>
      </c>
      <c r="D14" s="46">
        <v>2.6</v>
      </c>
      <c r="E14" s="46">
        <v>21.5</v>
      </c>
      <c r="F14" s="46">
        <v>11.8</v>
      </c>
      <c r="G14" s="46">
        <v>2.4</v>
      </c>
      <c r="H14" s="46">
        <v>2.4</v>
      </c>
      <c r="I14" s="189">
        <v>26.3</v>
      </c>
      <c r="J14" s="46">
        <v>18.5</v>
      </c>
      <c r="K14" s="46">
        <v>5.9</v>
      </c>
      <c r="L14" s="46">
        <v>0.2</v>
      </c>
      <c r="M14" s="195">
        <f t="shared" si="0"/>
        <v>100</v>
      </c>
    </row>
    <row r="15" spans="1:13">
      <c r="A15" s="574"/>
      <c r="B15" s="170" t="s">
        <v>184</v>
      </c>
      <c r="C15" s="46">
        <v>11.4</v>
      </c>
      <c r="D15" s="46">
        <v>0.3</v>
      </c>
      <c r="E15" s="46">
        <v>30.7</v>
      </c>
      <c r="F15" s="46">
        <v>7.2</v>
      </c>
      <c r="G15" s="46">
        <v>2.2999999999999998</v>
      </c>
      <c r="H15" s="46">
        <v>1.1000000000000001</v>
      </c>
      <c r="I15" s="46">
        <v>24.3</v>
      </c>
      <c r="J15" s="46">
        <v>18.8</v>
      </c>
      <c r="K15" s="46">
        <v>3.8</v>
      </c>
      <c r="L15" s="46">
        <v>0.1</v>
      </c>
      <c r="M15" s="195">
        <f t="shared" si="0"/>
        <v>100</v>
      </c>
    </row>
    <row r="16" spans="1:13">
      <c r="A16" s="575"/>
      <c r="B16" s="196" t="s">
        <v>185</v>
      </c>
      <c r="C16" s="197">
        <v>3.1</v>
      </c>
      <c r="D16" s="197">
        <v>0.8</v>
      </c>
      <c r="E16" s="197">
        <v>15.5</v>
      </c>
      <c r="F16" s="197">
        <v>11.9</v>
      </c>
      <c r="G16" s="197">
        <v>4.3</v>
      </c>
      <c r="H16" s="197">
        <v>2.7</v>
      </c>
      <c r="I16" s="197">
        <v>33.299999999999997</v>
      </c>
      <c r="J16" s="197">
        <v>22.2</v>
      </c>
      <c r="K16" s="197">
        <v>5.7</v>
      </c>
      <c r="L16" s="197">
        <v>0.5</v>
      </c>
      <c r="M16" s="198">
        <f t="shared" si="0"/>
        <v>100</v>
      </c>
    </row>
  </sheetData>
  <mergeCells count="5">
    <mergeCell ref="A1:A4"/>
    <mergeCell ref="A5:A7"/>
    <mergeCell ref="A8:A10"/>
    <mergeCell ref="A11:A13"/>
    <mergeCell ref="A14:A1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55"/>
  <sheetViews>
    <sheetView rightToLeft="1" topLeftCell="A28" workbookViewId="0">
      <selection activeCell="O40" sqref="E40:O55"/>
    </sheetView>
  </sheetViews>
  <sheetFormatPr defaultRowHeight="14.25"/>
  <cols>
    <col min="5" max="10" width="9.125" bestFit="1" customWidth="1"/>
    <col min="11" max="11" width="9.375" bestFit="1" customWidth="1"/>
    <col min="12" max="14" width="9.125" bestFit="1" customWidth="1"/>
    <col min="15" max="15" width="11.125" bestFit="1" customWidth="1"/>
  </cols>
  <sheetData>
    <row r="1" spans="1:15" ht="24.75" thickBot="1">
      <c r="A1" s="577" t="s">
        <v>130</v>
      </c>
      <c r="B1" s="578"/>
      <c r="C1" s="578"/>
      <c r="D1" s="579"/>
      <c r="E1" s="200" t="s">
        <v>193</v>
      </c>
      <c r="F1" s="201" t="s">
        <v>194</v>
      </c>
      <c r="G1" s="201" t="s">
        <v>195</v>
      </c>
      <c r="H1" s="201" t="s">
        <v>196</v>
      </c>
      <c r="I1" s="201" t="s">
        <v>197</v>
      </c>
      <c r="J1" s="201" t="s">
        <v>198</v>
      </c>
      <c r="K1" s="201" t="s">
        <v>199</v>
      </c>
      <c r="L1" s="201" t="s">
        <v>200</v>
      </c>
      <c r="M1" s="201" t="s">
        <v>201</v>
      </c>
      <c r="N1" s="201" t="s">
        <v>202</v>
      </c>
    </row>
    <row r="2" spans="1:15" ht="15" thickBot="1">
      <c r="A2" s="580"/>
      <c r="B2" s="581"/>
      <c r="C2" s="581"/>
      <c r="D2" s="582"/>
      <c r="E2" s="203" t="s">
        <v>179</v>
      </c>
      <c r="F2" s="204" t="s">
        <v>179</v>
      </c>
      <c r="G2" s="204" t="s">
        <v>179</v>
      </c>
      <c r="H2" s="204" t="s">
        <v>179</v>
      </c>
      <c r="I2" s="204" t="s">
        <v>179</v>
      </c>
      <c r="J2" s="204" t="s">
        <v>179</v>
      </c>
      <c r="K2" s="204" t="s">
        <v>179</v>
      </c>
      <c r="L2" s="204" t="s">
        <v>179</v>
      </c>
      <c r="M2" s="204" t="s">
        <v>179</v>
      </c>
      <c r="N2" s="204" t="s">
        <v>179</v>
      </c>
    </row>
    <row r="3" spans="1:15" ht="15" thickBot="1">
      <c r="A3" s="209"/>
      <c r="B3" s="210"/>
      <c r="C3" s="210"/>
      <c r="D3" s="211"/>
      <c r="E3" s="220">
        <f>E4+E5+E6</f>
        <v>16697</v>
      </c>
      <c r="F3" s="220">
        <f t="shared" ref="F3:N3" si="0">F4+F5+F6</f>
        <v>2180</v>
      </c>
      <c r="G3" s="220">
        <f t="shared" si="0"/>
        <v>36080</v>
      </c>
      <c r="H3" s="220">
        <f t="shared" si="0"/>
        <v>11424</v>
      </c>
      <c r="I3" s="220">
        <f t="shared" si="0"/>
        <v>7438</v>
      </c>
      <c r="J3" s="220">
        <f t="shared" si="0"/>
        <v>2133</v>
      </c>
      <c r="K3" s="220">
        <f t="shared" si="0"/>
        <v>30664</v>
      </c>
      <c r="L3" s="220">
        <f t="shared" si="0"/>
        <v>13152</v>
      </c>
      <c r="M3" s="220">
        <f t="shared" si="0"/>
        <v>3395</v>
      </c>
      <c r="N3" s="220">
        <f t="shared" si="0"/>
        <v>368</v>
      </c>
      <c r="O3" s="7">
        <f>N3+M3+L3+K3+J3+I3+H3+G3+F3+E3</f>
        <v>123531</v>
      </c>
    </row>
    <row r="4" spans="1:15" ht="15" thickBot="1">
      <c r="A4" s="209"/>
      <c r="B4" s="210"/>
      <c r="C4" s="210"/>
      <c r="D4" s="206" t="s">
        <v>183</v>
      </c>
      <c r="E4" s="212">
        <f>E7+E10+E13+E16</f>
        <v>5757</v>
      </c>
      <c r="F4" s="212">
        <f t="shared" ref="F4:N4" si="1">F7+F10+F13+F16</f>
        <v>619</v>
      </c>
      <c r="G4" s="212">
        <f t="shared" si="1"/>
        <v>12856</v>
      </c>
      <c r="H4" s="212">
        <f t="shared" si="1"/>
        <v>3016</v>
      </c>
      <c r="I4" s="212">
        <f t="shared" si="1"/>
        <v>2546</v>
      </c>
      <c r="J4" s="212">
        <f t="shared" si="1"/>
        <v>674</v>
      </c>
      <c r="K4" s="212">
        <f t="shared" si="1"/>
        <v>8162</v>
      </c>
      <c r="L4" s="212">
        <f t="shared" si="1"/>
        <v>2864</v>
      </c>
      <c r="M4" s="212">
        <f t="shared" si="1"/>
        <v>993</v>
      </c>
      <c r="N4" s="212">
        <f t="shared" si="1"/>
        <v>110</v>
      </c>
      <c r="O4" s="7">
        <f t="shared" ref="O4:O18" si="2">N4+M4+L4+K4+J4+I4+H4+G4+F4+E4</f>
        <v>37597</v>
      </c>
    </row>
    <row r="5" spans="1:15" ht="15" thickBot="1">
      <c r="A5" s="209"/>
      <c r="B5" s="210"/>
      <c r="C5" s="210"/>
      <c r="D5" s="207" t="s">
        <v>184</v>
      </c>
      <c r="E5" s="212">
        <f t="shared" ref="E5:N5" si="3">E8+E11+E14+E17</f>
        <v>6783</v>
      </c>
      <c r="F5" s="212">
        <f t="shared" si="3"/>
        <v>781</v>
      </c>
      <c r="G5" s="212">
        <f t="shared" si="3"/>
        <v>13729</v>
      </c>
      <c r="H5" s="212">
        <f t="shared" si="3"/>
        <v>3179</v>
      </c>
      <c r="I5" s="212">
        <f t="shared" si="3"/>
        <v>1938</v>
      </c>
      <c r="J5" s="212">
        <f t="shared" si="3"/>
        <v>388</v>
      </c>
      <c r="K5" s="212">
        <f t="shared" si="3"/>
        <v>9200</v>
      </c>
      <c r="L5" s="212">
        <f t="shared" si="3"/>
        <v>4037</v>
      </c>
      <c r="M5" s="212">
        <f t="shared" si="3"/>
        <v>751</v>
      </c>
      <c r="N5" s="212">
        <f t="shared" si="3"/>
        <v>60</v>
      </c>
      <c r="O5" s="7">
        <f t="shared" si="2"/>
        <v>40846</v>
      </c>
    </row>
    <row r="6" spans="1:15" ht="15" thickBot="1">
      <c r="A6" s="209"/>
      <c r="B6" s="210"/>
      <c r="C6" s="210"/>
      <c r="D6" s="207" t="s">
        <v>185</v>
      </c>
      <c r="E6" s="212">
        <f t="shared" ref="E6:N6" si="4">E9+E12+E15+E18</f>
        <v>4157</v>
      </c>
      <c r="F6" s="212">
        <f t="shared" si="4"/>
        <v>780</v>
      </c>
      <c r="G6" s="212">
        <f t="shared" si="4"/>
        <v>9495</v>
      </c>
      <c r="H6" s="212">
        <f t="shared" si="4"/>
        <v>5229</v>
      </c>
      <c r="I6" s="212">
        <f t="shared" si="4"/>
        <v>2954</v>
      </c>
      <c r="J6" s="212">
        <f t="shared" si="4"/>
        <v>1071</v>
      </c>
      <c r="K6" s="212">
        <f t="shared" si="4"/>
        <v>13302</v>
      </c>
      <c r="L6" s="212">
        <f t="shared" si="4"/>
        <v>6251</v>
      </c>
      <c r="M6" s="212">
        <f t="shared" si="4"/>
        <v>1651</v>
      </c>
      <c r="N6" s="212">
        <f t="shared" si="4"/>
        <v>198</v>
      </c>
      <c r="O6" s="7">
        <f t="shared" si="2"/>
        <v>45088</v>
      </c>
    </row>
    <row r="7" spans="1:15" ht="15" thickBot="1">
      <c r="A7" s="583" t="s">
        <v>180</v>
      </c>
      <c r="B7" s="585" t="s">
        <v>181</v>
      </c>
      <c r="C7" s="585" t="s">
        <v>182</v>
      </c>
      <c r="D7" s="206" t="s">
        <v>183</v>
      </c>
      <c r="E7" s="214">
        <v>478</v>
      </c>
      <c r="F7" s="215">
        <v>47</v>
      </c>
      <c r="G7" s="215">
        <v>4293</v>
      </c>
      <c r="H7" s="215">
        <v>2</v>
      </c>
      <c r="I7" s="215">
        <v>84</v>
      </c>
      <c r="J7" s="215">
        <v>5</v>
      </c>
      <c r="K7" s="215">
        <v>169</v>
      </c>
      <c r="L7" s="215">
        <v>9</v>
      </c>
      <c r="M7" s="215">
        <v>0</v>
      </c>
      <c r="N7" s="215">
        <v>3</v>
      </c>
      <c r="O7" s="7">
        <f t="shared" si="2"/>
        <v>5090</v>
      </c>
    </row>
    <row r="8" spans="1:15">
      <c r="A8" s="584"/>
      <c r="B8" s="586"/>
      <c r="C8" s="586"/>
      <c r="D8" s="207" t="s">
        <v>184</v>
      </c>
      <c r="E8" s="216">
        <v>691</v>
      </c>
      <c r="F8" s="217">
        <v>512</v>
      </c>
      <c r="G8" s="217">
        <v>4178</v>
      </c>
      <c r="H8" s="217">
        <v>1</v>
      </c>
      <c r="I8" s="217">
        <v>27</v>
      </c>
      <c r="J8" s="217">
        <v>14</v>
      </c>
      <c r="K8" s="217">
        <v>224</v>
      </c>
      <c r="L8" s="217">
        <v>173</v>
      </c>
      <c r="M8" s="217">
        <v>0</v>
      </c>
      <c r="N8" s="217">
        <v>2</v>
      </c>
      <c r="O8" s="7">
        <f t="shared" si="2"/>
        <v>5822</v>
      </c>
    </row>
    <row r="9" spans="1:15">
      <c r="A9" s="584"/>
      <c r="B9" s="586"/>
      <c r="C9" s="586"/>
      <c r="D9" s="207" t="s">
        <v>185</v>
      </c>
      <c r="E9" s="216">
        <v>715</v>
      </c>
      <c r="F9" s="217">
        <v>349</v>
      </c>
      <c r="G9" s="217">
        <v>2177</v>
      </c>
      <c r="H9" s="217">
        <v>4</v>
      </c>
      <c r="I9" s="217">
        <v>21</v>
      </c>
      <c r="J9" s="217">
        <v>6</v>
      </c>
      <c r="K9" s="217">
        <v>235</v>
      </c>
      <c r="L9" s="217">
        <v>260</v>
      </c>
      <c r="M9" s="217">
        <v>0</v>
      </c>
      <c r="N9" s="217">
        <v>0</v>
      </c>
      <c r="O9" s="7">
        <f t="shared" si="2"/>
        <v>3767</v>
      </c>
    </row>
    <row r="10" spans="1:15">
      <c r="A10" s="584"/>
      <c r="B10" s="587" t="s">
        <v>186</v>
      </c>
      <c r="C10" s="587" t="s">
        <v>182</v>
      </c>
      <c r="D10" s="207" t="s">
        <v>183</v>
      </c>
      <c r="E10" s="216">
        <v>3761</v>
      </c>
      <c r="F10" s="217">
        <v>132</v>
      </c>
      <c r="G10" s="217">
        <v>3459</v>
      </c>
      <c r="H10" s="217">
        <v>240</v>
      </c>
      <c r="I10" s="217">
        <v>325</v>
      </c>
      <c r="J10" s="217">
        <v>4</v>
      </c>
      <c r="K10" s="217">
        <v>776</v>
      </c>
      <c r="L10" s="217">
        <v>2</v>
      </c>
      <c r="M10" s="217">
        <v>33</v>
      </c>
      <c r="N10" s="217">
        <v>69</v>
      </c>
      <c r="O10" s="7">
        <f t="shared" si="2"/>
        <v>8801</v>
      </c>
    </row>
    <row r="11" spans="1:15">
      <c r="A11" s="584"/>
      <c r="B11" s="586"/>
      <c r="C11" s="586"/>
      <c r="D11" s="207" t="s">
        <v>184</v>
      </c>
      <c r="E11" s="216">
        <v>3598</v>
      </c>
      <c r="F11" s="217">
        <v>158</v>
      </c>
      <c r="G11" s="217">
        <v>2746</v>
      </c>
      <c r="H11" s="217">
        <v>238</v>
      </c>
      <c r="I11" s="217">
        <v>290</v>
      </c>
      <c r="J11" s="217">
        <v>12</v>
      </c>
      <c r="K11" s="217">
        <v>1074</v>
      </c>
      <c r="L11" s="217">
        <v>46</v>
      </c>
      <c r="M11" s="217">
        <v>12</v>
      </c>
      <c r="N11" s="217">
        <v>14</v>
      </c>
      <c r="O11" s="7">
        <f t="shared" si="2"/>
        <v>8188</v>
      </c>
    </row>
    <row r="12" spans="1:15">
      <c r="A12" s="584"/>
      <c r="B12" s="586"/>
      <c r="C12" s="586"/>
      <c r="D12" s="207" t="s">
        <v>185</v>
      </c>
      <c r="E12" s="216">
        <v>2386</v>
      </c>
      <c r="F12" s="217">
        <v>165</v>
      </c>
      <c r="G12" s="217">
        <v>1946</v>
      </c>
      <c r="H12" s="217">
        <v>204</v>
      </c>
      <c r="I12" s="217">
        <v>234</v>
      </c>
      <c r="J12" s="217">
        <v>11</v>
      </c>
      <c r="K12" s="217">
        <v>730</v>
      </c>
      <c r="L12" s="217">
        <v>1</v>
      </c>
      <c r="M12" s="217">
        <v>17</v>
      </c>
      <c r="N12" s="217">
        <v>16</v>
      </c>
      <c r="O12" s="7">
        <f t="shared" si="2"/>
        <v>5710</v>
      </c>
    </row>
    <row r="13" spans="1:15">
      <c r="A13" s="584"/>
      <c r="B13" s="587" t="s">
        <v>187</v>
      </c>
      <c r="C13" s="587" t="s">
        <v>182</v>
      </c>
      <c r="D13" s="207" t="s">
        <v>183</v>
      </c>
      <c r="E13" s="216">
        <v>314</v>
      </c>
      <c r="F13" s="217">
        <v>65</v>
      </c>
      <c r="G13" s="217">
        <v>2025</v>
      </c>
      <c r="H13" s="217">
        <v>1085</v>
      </c>
      <c r="I13" s="217">
        <v>1799</v>
      </c>
      <c r="J13" s="217">
        <v>314</v>
      </c>
      <c r="K13" s="217">
        <v>3433</v>
      </c>
      <c r="L13" s="217">
        <v>200</v>
      </c>
      <c r="M13" s="217">
        <v>115</v>
      </c>
      <c r="N13" s="217">
        <v>11</v>
      </c>
      <c r="O13" s="7">
        <f t="shared" si="2"/>
        <v>9361</v>
      </c>
    </row>
    <row r="14" spans="1:15">
      <c r="A14" s="584"/>
      <c r="B14" s="586"/>
      <c r="C14" s="586"/>
      <c r="D14" s="207" t="s">
        <v>184</v>
      </c>
      <c r="E14" s="216">
        <v>346</v>
      </c>
      <c r="F14" s="217">
        <v>48</v>
      </c>
      <c r="G14" s="217">
        <v>1004</v>
      </c>
      <c r="H14" s="217">
        <v>1576</v>
      </c>
      <c r="I14" s="217">
        <v>1193</v>
      </c>
      <c r="J14" s="217">
        <v>159</v>
      </c>
      <c r="K14" s="217">
        <v>3306</v>
      </c>
      <c r="L14" s="217">
        <v>258</v>
      </c>
      <c r="M14" s="217">
        <v>28</v>
      </c>
      <c r="N14" s="217">
        <v>16</v>
      </c>
      <c r="O14" s="7">
        <f t="shared" si="2"/>
        <v>7934</v>
      </c>
    </row>
    <row r="15" spans="1:15">
      <c r="A15" s="584"/>
      <c r="B15" s="586"/>
      <c r="C15" s="586"/>
      <c r="D15" s="207" t="s">
        <v>185</v>
      </c>
      <c r="E15" s="216">
        <v>253</v>
      </c>
      <c r="F15" s="217">
        <v>65</v>
      </c>
      <c r="G15" s="217">
        <v>1317</v>
      </c>
      <c r="H15" s="217">
        <v>1907</v>
      </c>
      <c r="I15" s="217">
        <v>1573</v>
      </c>
      <c r="J15" s="217">
        <v>345</v>
      </c>
      <c r="K15" s="217">
        <v>3649</v>
      </c>
      <c r="L15" s="217">
        <v>187</v>
      </c>
      <c r="M15" s="217">
        <v>139</v>
      </c>
      <c r="N15" s="217">
        <v>47</v>
      </c>
      <c r="O15" s="7">
        <f t="shared" si="2"/>
        <v>9482</v>
      </c>
    </row>
    <row r="16" spans="1:15" ht="15" thickBot="1">
      <c r="A16" s="584"/>
      <c r="B16" s="588" t="s">
        <v>188</v>
      </c>
      <c r="C16" s="588" t="s">
        <v>182</v>
      </c>
      <c r="D16" s="207" t="s">
        <v>183</v>
      </c>
      <c r="E16" s="216">
        <v>1204</v>
      </c>
      <c r="F16" s="217">
        <v>375</v>
      </c>
      <c r="G16" s="217">
        <v>3079</v>
      </c>
      <c r="H16" s="217">
        <v>1689</v>
      </c>
      <c r="I16" s="217">
        <v>338</v>
      </c>
      <c r="J16" s="217">
        <v>351</v>
      </c>
      <c r="K16" s="217">
        <v>3784</v>
      </c>
      <c r="L16" s="217">
        <v>2653</v>
      </c>
      <c r="M16" s="217">
        <v>845</v>
      </c>
      <c r="N16" s="217">
        <v>27</v>
      </c>
      <c r="O16" s="7">
        <f t="shared" si="2"/>
        <v>14345</v>
      </c>
    </row>
    <row r="17" spans="1:15">
      <c r="A17" s="584"/>
      <c r="B17" s="586"/>
      <c r="C17" s="586"/>
      <c r="D17" s="207" t="s">
        <v>184</v>
      </c>
      <c r="E17" s="216">
        <v>2148</v>
      </c>
      <c r="F17" s="217">
        <v>63</v>
      </c>
      <c r="G17" s="217">
        <v>5801</v>
      </c>
      <c r="H17" s="217">
        <v>1364</v>
      </c>
      <c r="I17" s="217">
        <v>428</v>
      </c>
      <c r="J17" s="217">
        <v>203</v>
      </c>
      <c r="K17" s="217">
        <v>4596</v>
      </c>
      <c r="L17" s="217">
        <v>3560</v>
      </c>
      <c r="M17" s="217">
        <v>711</v>
      </c>
      <c r="N17" s="217">
        <v>28</v>
      </c>
      <c r="O17" s="7">
        <f t="shared" si="2"/>
        <v>18902</v>
      </c>
    </row>
    <row r="18" spans="1:15" ht="15" thickBot="1">
      <c r="A18" s="580"/>
      <c r="B18" s="581"/>
      <c r="C18" s="581"/>
      <c r="D18" s="208" t="s">
        <v>185</v>
      </c>
      <c r="E18" s="218">
        <v>803</v>
      </c>
      <c r="F18" s="219">
        <v>201</v>
      </c>
      <c r="G18" s="219">
        <v>4055</v>
      </c>
      <c r="H18" s="219">
        <v>3114</v>
      </c>
      <c r="I18" s="219">
        <v>1126</v>
      </c>
      <c r="J18" s="219">
        <v>709</v>
      </c>
      <c r="K18" s="219">
        <v>8688</v>
      </c>
      <c r="L18" s="219">
        <v>5803</v>
      </c>
      <c r="M18" s="219">
        <v>1495</v>
      </c>
      <c r="N18" s="219">
        <v>135</v>
      </c>
      <c r="O18" s="7">
        <f t="shared" si="2"/>
        <v>26129</v>
      </c>
    </row>
    <row r="20" spans="1:15" ht="15" thickBot="1"/>
    <row r="21" spans="1:15" ht="24">
      <c r="E21" s="201" t="s">
        <v>203</v>
      </c>
      <c r="F21" s="201" t="s">
        <v>204</v>
      </c>
      <c r="G21" s="201" t="s">
        <v>205</v>
      </c>
      <c r="H21" s="201" t="s">
        <v>206</v>
      </c>
      <c r="I21" s="201" t="s">
        <v>207</v>
      </c>
      <c r="J21" s="201" t="s">
        <v>158</v>
      </c>
      <c r="K21" s="201" t="s">
        <v>159</v>
      </c>
      <c r="L21" s="201" t="s">
        <v>160</v>
      </c>
      <c r="M21" s="201" t="s">
        <v>161</v>
      </c>
      <c r="N21" s="202" t="s">
        <v>162</v>
      </c>
    </row>
    <row r="22" spans="1:15" ht="15" thickBot="1">
      <c r="E22" s="204" t="s">
        <v>179</v>
      </c>
      <c r="F22" s="204" t="s">
        <v>179</v>
      </c>
      <c r="G22" s="204" t="s">
        <v>179</v>
      </c>
      <c r="H22" s="204" t="s">
        <v>179</v>
      </c>
      <c r="I22" s="204" t="s">
        <v>179</v>
      </c>
      <c r="J22" s="204" t="s">
        <v>179</v>
      </c>
      <c r="K22" s="204" t="s">
        <v>179</v>
      </c>
      <c r="L22" s="204" t="s">
        <v>179</v>
      </c>
      <c r="M22" s="204" t="s">
        <v>179</v>
      </c>
      <c r="N22" s="205" t="s">
        <v>179</v>
      </c>
    </row>
    <row r="23" spans="1:15" ht="15" thickBot="1">
      <c r="D23" s="211"/>
      <c r="E23" s="213">
        <f>E24+E25+E26</f>
        <v>47740</v>
      </c>
      <c r="F23" s="213">
        <f t="shared" ref="F23:N23" si="5">F24+F25+F26</f>
        <v>5124</v>
      </c>
      <c r="G23" s="213">
        <f t="shared" si="5"/>
        <v>67334</v>
      </c>
      <c r="H23" s="213">
        <f t="shared" si="5"/>
        <v>33071</v>
      </c>
      <c r="I23" s="213">
        <f t="shared" si="5"/>
        <v>29443</v>
      </c>
      <c r="J23" s="213">
        <f t="shared" si="5"/>
        <v>6529</v>
      </c>
      <c r="K23" s="213">
        <f t="shared" si="5"/>
        <v>105533</v>
      </c>
      <c r="L23" s="213">
        <f t="shared" si="5"/>
        <v>32130</v>
      </c>
      <c r="M23" s="213">
        <f t="shared" si="5"/>
        <v>8567</v>
      </c>
      <c r="N23" s="213">
        <f t="shared" si="5"/>
        <v>1351</v>
      </c>
      <c r="O23" s="221">
        <f>N23+M23+L23+K23+J23+I23+H23+G23+F23+E23</f>
        <v>336822</v>
      </c>
    </row>
    <row r="24" spans="1:15">
      <c r="D24" s="206" t="s">
        <v>183</v>
      </c>
      <c r="E24" s="213">
        <f>E27+E30+E33+E36</f>
        <v>15126</v>
      </c>
      <c r="F24" s="213">
        <f t="shared" ref="F24:N24" si="6">F27+F30+F33+F36</f>
        <v>1640</v>
      </c>
      <c r="G24" s="213">
        <f t="shared" si="6"/>
        <v>23652</v>
      </c>
      <c r="H24" s="213">
        <f t="shared" si="6"/>
        <v>8347</v>
      </c>
      <c r="I24" s="213">
        <f t="shared" si="6"/>
        <v>10274</v>
      </c>
      <c r="J24" s="213">
        <f t="shared" si="6"/>
        <v>2068</v>
      </c>
      <c r="K24" s="213">
        <f t="shared" si="6"/>
        <v>29633</v>
      </c>
      <c r="L24" s="213">
        <f t="shared" si="6"/>
        <v>4212</v>
      </c>
      <c r="M24" s="213">
        <f t="shared" si="6"/>
        <v>2739</v>
      </c>
      <c r="N24" s="213">
        <f t="shared" si="6"/>
        <v>276</v>
      </c>
      <c r="O24" s="221">
        <f t="shared" ref="O24:O38" si="7">N24+M24+L24+K24+J24+I24+H24+G24+F24+E24</f>
        <v>97967</v>
      </c>
    </row>
    <row r="25" spans="1:15">
      <c r="D25" s="207" t="s">
        <v>184</v>
      </c>
      <c r="E25" s="213">
        <f t="shared" ref="E25:N26" si="8">E28+E31+E34+E37</f>
        <v>19598</v>
      </c>
      <c r="F25" s="213">
        <f t="shared" si="8"/>
        <v>1680</v>
      </c>
      <c r="G25" s="213">
        <f t="shared" si="8"/>
        <v>27067</v>
      </c>
      <c r="H25" s="213">
        <f t="shared" si="8"/>
        <v>8153</v>
      </c>
      <c r="I25" s="213">
        <f t="shared" si="8"/>
        <v>7985</v>
      </c>
      <c r="J25" s="213">
        <f t="shared" si="8"/>
        <v>1718</v>
      </c>
      <c r="K25" s="213">
        <f t="shared" si="8"/>
        <v>28195</v>
      </c>
      <c r="L25" s="213">
        <f t="shared" si="8"/>
        <v>10400</v>
      </c>
      <c r="M25" s="213">
        <f t="shared" si="8"/>
        <v>1765</v>
      </c>
      <c r="N25" s="213">
        <f t="shared" si="8"/>
        <v>146</v>
      </c>
      <c r="O25" s="221">
        <f t="shared" si="7"/>
        <v>106707</v>
      </c>
    </row>
    <row r="26" spans="1:15" ht="15" thickBot="1">
      <c r="D26" s="207" t="s">
        <v>185</v>
      </c>
      <c r="E26" s="213">
        <f t="shared" si="8"/>
        <v>13016</v>
      </c>
      <c r="F26" s="213">
        <f t="shared" si="8"/>
        <v>1804</v>
      </c>
      <c r="G26" s="213">
        <f t="shared" si="8"/>
        <v>16615</v>
      </c>
      <c r="H26" s="213">
        <f t="shared" si="8"/>
        <v>16571</v>
      </c>
      <c r="I26" s="213">
        <f t="shared" si="8"/>
        <v>11184</v>
      </c>
      <c r="J26" s="213">
        <f t="shared" si="8"/>
        <v>2743</v>
      </c>
      <c r="K26" s="213">
        <f t="shared" si="8"/>
        <v>47705</v>
      </c>
      <c r="L26" s="213">
        <f t="shared" si="8"/>
        <v>17518</v>
      </c>
      <c r="M26" s="213">
        <f t="shared" si="8"/>
        <v>4063</v>
      </c>
      <c r="N26" s="213">
        <f t="shared" si="8"/>
        <v>929</v>
      </c>
      <c r="O26" s="221">
        <f t="shared" si="7"/>
        <v>132148</v>
      </c>
    </row>
    <row r="27" spans="1:15">
      <c r="D27" s="206" t="s">
        <v>183</v>
      </c>
      <c r="E27" s="215">
        <v>482</v>
      </c>
      <c r="F27" s="215">
        <v>56</v>
      </c>
      <c r="G27" s="215">
        <v>7189</v>
      </c>
      <c r="H27" s="215">
        <v>2</v>
      </c>
      <c r="I27" s="215">
        <v>84</v>
      </c>
      <c r="J27" s="215">
        <v>5</v>
      </c>
      <c r="K27" s="215">
        <v>170</v>
      </c>
      <c r="L27" s="215">
        <v>9</v>
      </c>
      <c r="M27" s="215">
        <v>0</v>
      </c>
      <c r="N27" s="222">
        <v>3</v>
      </c>
      <c r="O27" s="221">
        <f t="shared" si="7"/>
        <v>8000</v>
      </c>
    </row>
    <row r="28" spans="1:15">
      <c r="D28" s="207" t="s">
        <v>184</v>
      </c>
      <c r="E28" s="217">
        <v>743</v>
      </c>
      <c r="F28" s="217">
        <v>514</v>
      </c>
      <c r="G28" s="217">
        <v>6631</v>
      </c>
      <c r="H28" s="217">
        <v>1</v>
      </c>
      <c r="I28" s="217">
        <v>27</v>
      </c>
      <c r="J28" s="217">
        <v>14</v>
      </c>
      <c r="K28" s="217">
        <v>260</v>
      </c>
      <c r="L28" s="217">
        <v>225</v>
      </c>
      <c r="M28" s="217">
        <v>0</v>
      </c>
      <c r="N28" s="223">
        <v>2</v>
      </c>
      <c r="O28" s="221">
        <f t="shared" si="7"/>
        <v>8417</v>
      </c>
    </row>
    <row r="29" spans="1:15">
      <c r="D29" s="207" t="s">
        <v>185</v>
      </c>
      <c r="E29" s="217">
        <v>873</v>
      </c>
      <c r="F29" s="217">
        <v>349</v>
      </c>
      <c r="G29" s="217">
        <v>3515</v>
      </c>
      <c r="H29" s="217">
        <v>4</v>
      </c>
      <c r="I29" s="217">
        <v>21</v>
      </c>
      <c r="J29" s="217">
        <v>6</v>
      </c>
      <c r="K29" s="217">
        <v>248</v>
      </c>
      <c r="L29" s="217">
        <v>260</v>
      </c>
      <c r="M29" s="217">
        <v>0</v>
      </c>
      <c r="N29" s="223">
        <v>0</v>
      </c>
      <c r="O29" s="221">
        <f t="shared" si="7"/>
        <v>5276</v>
      </c>
    </row>
    <row r="30" spans="1:15">
      <c r="D30" s="207" t="s">
        <v>183</v>
      </c>
      <c r="E30" s="217">
        <v>11348</v>
      </c>
      <c r="F30" s="217">
        <v>524</v>
      </c>
      <c r="G30" s="217">
        <v>6954</v>
      </c>
      <c r="H30" s="217">
        <v>558</v>
      </c>
      <c r="I30" s="217">
        <v>1695</v>
      </c>
      <c r="J30" s="217">
        <v>16</v>
      </c>
      <c r="K30" s="217">
        <v>2989</v>
      </c>
      <c r="L30" s="217">
        <v>2</v>
      </c>
      <c r="M30" s="217">
        <v>33</v>
      </c>
      <c r="N30" s="223">
        <v>169</v>
      </c>
      <c r="O30" s="221">
        <f t="shared" si="7"/>
        <v>24288</v>
      </c>
    </row>
    <row r="31" spans="1:15">
      <c r="D31" s="207" t="s">
        <v>184</v>
      </c>
      <c r="E31" s="217">
        <v>12571</v>
      </c>
      <c r="F31" s="217">
        <v>710</v>
      </c>
      <c r="G31" s="217">
        <v>5759</v>
      </c>
      <c r="H31" s="217">
        <v>720</v>
      </c>
      <c r="I31" s="217">
        <v>1756</v>
      </c>
      <c r="J31" s="217">
        <v>93</v>
      </c>
      <c r="K31" s="217">
        <v>3556</v>
      </c>
      <c r="L31" s="217">
        <v>361</v>
      </c>
      <c r="M31" s="217">
        <v>25</v>
      </c>
      <c r="N31" s="223">
        <v>59</v>
      </c>
      <c r="O31" s="221">
        <f t="shared" si="7"/>
        <v>25610</v>
      </c>
    </row>
    <row r="32" spans="1:15">
      <c r="D32" s="207" t="s">
        <v>185</v>
      </c>
      <c r="E32" s="217">
        <v>9191</v>
      </c>
      <c r="F32" s="217">
        <v>751</v>
      </c>
      <c r="G32" s="217">
        <v>3336</v>
      </c>
      <c r="H32" s="217">
        <v>791</v>
      </c>
      <c r="I32" s="217">
        <v>1473</v>
      </c>
      <c r="J32" s="217">
        <v>12</v>
      </c>
      <c r="K32" s="217">
        <v>2857</v>
      </c>
      <c r="L32" s="217">
        <v>1</v>
      </c>
      <c r="M32" s="217">
        <v>30</v>
      </c>
      <c r="N32" s="223">
        <v>61</v>
      </c>
      <c r="O32" s="221">
        <f t="shared" si="7"/>
        <v>18503</v>
      </c>
    </row>
    <row r="33" spans="1:15">
      <c r="D33" s="207" t="s">
        <v>183</v>
      </c>
      <c r="E33" s="217">
        <v>1492</v>
      </c>
      <c r="F33" s="217">
        <v>242</v>
      </c>
      <c r="G33" s="217">
        <v>2985</v>
      </c>
      <c r="H33" s="217">
        <v>2795</v>
      </c>
      <c r="I33" s="217">
        <v>7476</v>
      </c>
      <c r="J33" s="217">
        <v>951</v>
      </c>
      <c r="K33" s="217">
        <v>14128</v>
      </c>
      <c r="L33" s="217">
        <v>483</v>
      </c>
      <c r="M33" s="217">
        <v>582</v>
      </c>
      <c r="N33" s="223">
        <v>42</v>
      </c>
      <c r="O33" s="221">
        <f t="shared" si="7"/>
        <v>31176</v>
      </c>
    </row>
    <row r="34" spans="1:15">
      <c r="D34" s="207" t="s">
        <v>184</v>
      </c>
      <c r="E34" s="217">
        <v>1745</v>
      </c>
      <c r="F34" s="217">
        <v>213</v>
      </c>
      <c r="G34" s="217">
        <v>1815</v>
      </c>
      <c r="H34" s="217">
        <v>3688</v>
      </c>
      <c r="I34" s="217">
        <v>5266</v>
      </c>
      <c r="J34" s="217">
        <v>541</v>
      </c>
      <c r="K34" s="217">
        <v>11251</v>
      </c>
      <c r="L34" s="217">
        <v>762</v>
      </c>
      <c r="M34" s="217">
        <v>72</v>
      </c>
      <c r="N34" s="223">
        <v>45</v>
      </c>
      <c r="O34" s="221">
        <f t="shared" si="7"/>
        <v>25398</v>
      </c>
    </row>
    <row r="35" spans="1:15">
      <c r="D35" s="207" t="s">
        <v>185</v>
      </c>
      <c r="E35" s="217">
        <v>1463</v>
      </c>
      <c r="F35" s="217">
        <v>146</v>
      </c>
      <c r="G35" s="217">
        <v>2101</v>
      </c>
      <c r="H35" s="217">
        <v>5792</v>
      </c>
      <c r="I35" s="217">
        <v>6765</v>
      </c>
      <c r="J35" s="217">
        <v>1063</v>
      </c>
      <c r="K35" s="217">
        <v>12466</v>
      </c>
      <c r="L35" s="217">
        <v>863</v>
      </c>
      <c r="M35" s="217">
        <v>293</v>
      </c>
      <c r="N35" s="223">
        <v>128</v>
      </c>
      <c r="O35" s="221">
        <f t="shared" si="7"/>
        <v>31080</v>
      </c>
    </row>
    <row r="36" spans="1:15">
      <c r="D36" s="207" t="s">
        <v>183</v>
      </c>
      <c r="E36" s="217">
        <v>1804</v>
      </c>
      <c r="F36" s="217">
        <v>818</v>
      </c>
      <c r="G36" s="217">
        <v>6524</v>
      </c>
      <c r="H36" s="217">
        <v>4992</v>
      </c>
      <c r="I36" s="217">
        <v>1019</v>
      </c>
      <c r="J36" s="217">
        <v>1096</v>
      </c>
      <c r="K36" s="217">
        <v>12346</v>
      </c>
      <c r="L36" s="217">
        <v>3718</v>
      </c>
      <c r="M36" s="217">
        <v>2124</v>
      </c>
      <c r="N36" s="223">
        <v>62</v>
      </c>
      <c r="O36" s="221">
        <f t="shared" si="7"/>
        <v>34503</v>
      </c>
    </row>
    <row r="37" spans="1:15">
      <c r="D37" s="207" t="s">
        <v>184</v>
      </c>
      <c r="E37" s="217">
        <v>4539</v>
      </c>
      <c r="F37" s="217">
        <v>243</v>
      </c>
      <c r="G37" s="217">
        <v>12862</v>
      </c>
      <c r="H37" s="217">
        <v>3744</v>
      </c>
      <c r="I37" s="217">
        <v>936</v>
      </c>
      <c r="J37" s="217">
        <v>1070</v>
      </c>
      <c r="K37" s="217">
        <v>13128</v>
      </c>
      <c r="L37" s="217">
        <v>9052</v>
      </c>
      <c r="M37" s="217">
        <v>1668</v>
      </c>
      <c r="N37" s="223">
        <v>40</v>
      </c>
      <c r="O37" s="221">
        <f t="shared" si="7"/>
        <v>47282</v>
      </c>
    </row>
    <row r="38" spans="1:15" ht="15" thickBot="1">
      <c r="D38" s="208" t="s">
        <v>185</v>
      </c>
      <c r="E38" s="219">
        <v>1489</v>
      </c>
      <c r="F38" s="219">
        <v>558</v>
      </c>
      <c r="G38" s="219">
        <v>7663</v>
      </c>
      <c r="H38" s="219">
        <v>9984</v>
      </c>
      <c r="I38" s="219">
        <v>2925</v>
      </c>
      <c r="J38" s="219">
        <v>1662</v>
      </c>
      <c r="K38" s="219">
        <v>32134</v>
      </c>
      <c r="L38" s="219">
        <v>16394</v>
      </c>
      <c r="M38" s="219">
        <v>3740</v>
      </c>
      <c r="N38" s="224">
        <v>740</v>
      </c>
      <c r="O38" s="221">
        <f t="shared" si="7"/>
        <v>77289</v>
      </c>
    </row>
    <row r="40" spans="1:15" ht="15" thickBot="1">
      <c r="A40" s="209"/>
      <c r="B40" s="210"/>
      <c r="C40" s="210"/>
      <c r="D40" s="211"/>
      <c r="E40" s="15">
        <f>E23/E3</f>
        <v>2.9</v>
      </c>
      <c r="F40" s="15">
        <f t="shared" ref="F40:O40" si="9">F23/F3</f>
        <v>2.4</v>
      </c>
      <c r="G40" s="15">
        <f t="shared" si="9"/>
        <v>1.9</v>
      </c>
      <c r="H40" s="15">
        <f t="shared" si="9"/>
        <v>2.9</v>
      </c>
      <c r="I40" s="15">
        <f t="shared" si="9"/>
        <v>4</v>
      </c>
      <c r="J40" s="15">
        <f t="shared" si="9"/>
        <v>3.1</v>
      </c>
      <c r="K40" s="15">
        <f t="shared" si="9"/>
        <v>3.4</v>
      </c>
      <c r="L40" s="15">
        <f t="shared" si="9"/>
        <v>2.4</v>
      </c>
      <c r="M40" s="15">
        <f t="shared" si="9"/>
        <v>2.5</v>
      </c>
      <c r="N40" s="15">
        <f t="shared" si="9"/>
        <v>3.7</v>
      </c>
      <c r="O40" s="15">
        <f t="shared" si="9"/>
        <v>2.7</v>
      </c>
    </row>
    <row r="41" spans="1:15" ht="15" thickBot="1">
      <c r="A41" s="209"/>
      <c r="B41" s="210"/>
      <c r="C41" s="210"/>
      <c r="D41" s="206" t="s">
        <v>183</v>
      </c>
      <c r="E41" s="15">
        <f t="shared" ref="E41:O41" si="10">E24/E4</f>
        <v>2.6</v>
      </c>
      <c r="F41" s="15">
        <f t="shared" si="10"/>
        <v>2.6</v>
      </c>
      <c r="G41" s="15">
        <f t="shared" si="10"/>
        <v>1.8</v>
      </c>
      <c r="H41" s="15">
        <f t="shared" si="10"/>
        <v>2.8</v>
      </c>
      <c r="I41" s="15">
        <f t="shared" si="10"/>
        <v>4</v>
      </c>
      <c r="J41" s="15">
        <f t="shared" si="10"/>
        <v>3.1</v>
      </c>
      <c r="K41" s="15">
        <f t="shared" si="10"/>
        <v>3.6</v>
      </c>
      <c r="L41" s="15">
        <f t="shared" si="10"/>
        <v>1.5</v>
      </c>
      <c r="M41" s="15">
        <f t="shared" si="10"/>
        <v>2.8</v>
      </c>
      <c r="N41" s="15">
        <f t="shared" si="10"/>
        <v>2.5</v>
      </c>
      <c r="O41" s="15">
        <f t="shared" si="10"/>
        <v>2.6</v>
      </c>
    </row>
    <row r="42" spans="1:15" ht="15" thickBot="1">
      <c r="A42" s="209"/>
      <c r="B42" s="210"/>
      <c r="C42" s="210"/>
      <c r="D42" s="207" t="s">
        <v>184</v>
      </c>
      <c r="E42" s="15">
        <f t="shared" ref="E42:O42" si="11">E25/E5</f>
        <v>2.9</v>
      </c>
      <c r="F42" s="15">
        <f t="shared" si="11"/>
        <v>2.2000000000000002</v>
      </c>
      <c r="G42" s="15">
        <f t="shared" si="11"/>
        <v>2</v>
      </c>
      <c r="H42" s="15">
        <f t="shared" si="11"/>
        <v>2.6</v>
      </c>
      <c r="I42" s="15">
        <f t="shared" si="11"/>
        <v>4.0999999999999996</v>
      </c>
      <c r="J42" s="15">
        <f t="shared" si="11"/>
        <v>4.4000000000000004</v>
      </c>
      <c r="K42" s="15">
        <f t="shared" si="11"/>
        <v>3.1</v>
      </c>
      <c r="L42" s="15">
        <f t="shared" si="11"/>
        <v>2.6</v>
      </c>
      <c r="M42" s="15">
        <f t="shared" si="11"/>
        <v>2.4</v>
      </c>
      <c r="N42" s="15">
        <f t="shared" si="11"/>
        <v>2.4</v>
      </c>
      <c r="O42" s="15">
        <f t="shared" si="11"/>
        <v>2.6</v>
      </c>
    </row>
    <row r="43" spans="1:15" ht="15" thickBot="1">
      <c r="A43" s="209"/>
      <c r="B43" s="210"/>
      <c r="C43" s="210"/>
      <c r="D43" s="207" t="s">
        <v>185</v>
      </c>
      <c r="E43" s="15">
        <f t="shared" ref="E43:O43" si="12">E26/E6</f>
        <v>3.1</v>
      </c>
      <c r="F43" s="15">
        <f t="shared" si="12"/>
        <v>2.2999999999999998</v>
      </c>
      <c r="G43" s="15">
        <f t="shared" si="12"/>
        <v>1.7</v>
      </c>
      <c r="H43" s="15">
        <f t="shared" si="12"/>
        <v>3.2</v>
      </c>
      <c r="I43" s="15">
        <f t="shared" si="12"/>
        <v>3.8</v>
      </c>
      <c r="J43" s="15">
        <f t="shared" si="12"/>
        <v>2.6</v>
      </c>
      <c r="K43" s="15">
        <f t="shared" si="12"/>
        <v>3.6</v>
      </c>
      <c r="L43" s="15">
        <f t="shared" si="12"/>
        <v>2.8</v>
      </c>
      <c r="M43" s="15">
        <f t="shared" si="12"/>
        <v>2.5</v>
      </c>
      <c r="N43" s="15">
        <f t="shared" si="12"/>
        <v>4.7</v>
      </c>
      <c r="O43" s="15">
        <f t="shared" si="12"/>
        <v>2.9</v>
      </c>
    </row>
    <row r="44" spans="1:15" ht="15" thickBot="1">
      <c r="A44" s="583" t="s">
        <v>180</v>
      </c>
      <c r="B44" s="585" t="s">
        <v>181</v>
      </c>
      <c r="C44" s="585" t="s">
        <v>182</v>
      </c>
      <c r="D44" s="206" t="s">
        <v>183</v>
      </c>
      <c r="E44" s="15">
        <f t="shared" ref="E44:O44" si="13">E27/E7</f>
        <v>1</v>
      </c>
      <c r="F44" s="15">
        <f t="shared" si="13"/>
        <v>1.2</v>
      </c>
      <c r="G44" s="15">
        <f t="shared" si="13"/>
        <v>1.7</v>
      </c>
      <c r="H44" s="15">
        <f t="shared" si="13"/>
        <v>1</v>
      </c>
      <c r="I44" s="15">
        <f t="shared" si="13"/>
        <v>1</v>
      </c>
      <c r="J44" s="15">
        <f t="shared" si="13"/>
        <v>1</v>
      </c>
      <c r="K44" s="15">
        <f t="shared" si="13"/>
        <v>1</v>
      </c>
      <c r="L44" s="15">
        <f t="shared" si="13"/>
        <v>1</v>
      </c>
      <c r="M44" s="15" t="e">
        <f t="shared" si="13"/>
        <v>#DIV/0!</v>
      </c>
      <c r="N44" s="15">
        <f t="shared" si="13"/>
        <v>1</v>
      </c>
      <c r="O44" s="15">
        <f t="shared" si="13"/>
        <v>1.6</v>
      </c>
    </row>
    <row r="45" spans="1:15">
      <c r="A45" s="584"/>
      <c r="B45" s="586"/>
      <c r="C45" s="586"/>
      <c r="D45" s="207" t="s">
        <v>184</v>
      </c>
      <c r="E45" s="15">
        <f t="shared" ref="E45:O45" si="14">E28/E8</f>
        <v>1.1000000000000001</v>
      </c>
      <c r="F45" s="15">
        <f t="shared" si="14"/>
        <v>1</v>
      </c>
      <c r="G45" s="15">
        <f t="shared" si="14"/>
        <v>1.6</v>
      </c>
      <c r="H45" s="15">
        <f t="shared" si="14"/>
        <v>1</v>
      </c>
      <c r="I45" s="15">
        <f t="shared" si="14"/>
        <v>1</v>
      </c>
      <c r="J45" s="15">
        <f t="shared" si="14"/>
        <v>1</v>
      </c>
      <c r="K45" s="15">
        <f t="shared" si="14"/>
        <v>1.2</v>
      </c>
      <c r="L45" s="15">
        <f t="shared" si="14"/>
        <v>1.3</v>
      </c>
      <c r="M45" s="15" t="e">
        <f t="shared" si="14"/>
        <v>#DIV/0!</v>
      </c>
      <c r="N45" s="15">
        <f t="shared" si="14"/>
        <v>1</v>
      </c>
      <c r="O45" s="15">
        <f t="shared" si="14"/>
        <v>1.4</v>
      </c>
    </row>
    <row r="46" spans="1:15">
      <c r="A46" s="584"/>
      <c r="B46" s="586"/>
      <c r="C46" s="586"/>
      <c r="D46" s="207" t="s">
        <v>185</v>
      </c>
      <c r="E46" s="15">
        <f t="shared" ref="E46:O46" si="15">E29/E9</f>
        <v>1.2</v>
      </c>
      <c r="F46" s="15">
        <f t="shared" si="15"/>
        <v>1</v>
      </c>
      <c r="G46" s="15">
        <f t="shared" si="15"/>
        <v>1.6</v>
      </c>
      <c r="H46" s="15">
        <f t="shared" si="15"/>
        <v>1</v>
      </c>
      <c r="I46" s="15">
        <f t="shared" si="15"/>
        <v>1</v>
      </c>
      <c r="J46" s="15">
        <f t="shared" si="15"/>
        <v>1</v>
      </c>
      <c r="K46" s="15">
        <f t="shared" si="15"/>
        <v>1.1000000000000001</v>
      </c>
      <c r="L46" s="15">
        <f t="shared" si="15"/>
        <v>1</v>
      </c>
      <c r="M46" s="15" t="e">
        <f t="shared" si="15"/>
        <v>#DIV/0!</v>
      </c>
      <c r="N46" s="15" t="e">
        <f t="shared" si="15"/>
        <v>#DIV/0!</v>
      </c>
      <c r="O46" s="15">
        <f t="shared" si="15"/>
        <v>1.4</v>
      </c>
    </row>
    <row r="47" spans="1:15">
      <c r="A47" s="584"/>
      <c r="B47" s="587" t="s">
        <v>186</v>
      </c>
      <c r="C47" s="587" t="s">
        <v>182</v>
      </c>
      <c r="D47" s="207" t="s">
        <v>183</v>
      </c>
      <c r="E47" s="15">
        <f t="shared" ref="E47:O47" si="16">E30/E10</f>
        <v>3</v>
      </c>
      <c r="F47" s="15">
        <f t="shared" si="16"/>
        <v>4</v>
      </c>
      <c r="G47" s="15">
        <f t="shared" si="16"/>
        <v>2</v>
      </c>
      <c r="H47" s="15">
        <f t="shared" si="16"/>
        <v>2.2999999999999998</v>
      </c>
      <c r="I47" s="15">
        <f t="shared" si="16"/>
        <v>5.2</v>
      </c>
      <c r="J47" s="15">
        <f t="shared" si="16"/>
        <v>4</v>
      </c>
      <c r="K47" s="15">
        <f t="shared" si="16"/>
        <v>3.9</v>
      </c>
      <c r="L47" s="15">
        <f t="shared" si="16"/>
        <v>1</v>
      </c>
      <c r="M47" s="15">
        <f t="shared" si="16"/>
        <v>1</v>
      </c>
      <c r="N47" s="15">
        <f t="shared" si="16"/>
        <v>2.4</v>
      </c>
      <c r="O47" s="15">
        <f t="shared" si="16"/>
        <v>2.8</v>
      </c>
    </row>
    <row r="48" spans="1:15">
      <c r="A48" s="584"/>
      <c r="B48" s="586"/>
      <c r="C48" s="586"/>
      <c r="D48" s="207" t="s">
        <v>184</v>
      </c>
      <c r="E48" s="15">
        <f t="shared" ref="E48:O48" si="17">E31/E11</f>
        <v>3.5</v>
      </c>
      <c r="F48" s="15">
        <f t="shared" si="17"/>
        <v>4.5</v>
      </c>
      <c r="G48" s="15">
        <f t="shared" si="17"/>
        <v>2.1</v>
      </c>
      <c r="H48" s="15">
        <f t="shared" si="17"/>
        <v>3</v>
      </c>
      <c r="I48" s="15">
        <f t="shared" si="17"/>
        <v>6.1</v>
      </c>
      <c r="J48" s="15">
        <f t="shared" si="17"/>
        <v>7.8</v>
      </c>
      <c r="K48" s="15">
        <f t="shared" si="17"/>
        <v>3.3</v>
      </c>
      <c r="L48" s="15">
        <f t="shared" si="17"/>
        <v>7.8</v>
      </c>
      <c r="M48" s="15">
        <f t="shared" si="17"/>
        <v>2.1</v>
      </c>
      <c r="N48" s="15">
        <f t="shared" si="17"/>
        <v>4.2</v>
      </c>
      <c r="O48" s="15">
        <f t="shared" si="17"/>
        <v>3.1</v>
      </c>
    </row>
    <row r="49" spans="1:15">
      <c r="A49" s="584"/>
      <c r="B49" s="586"/>
      <c r="C49" s="586"/>
      <c r="D49" s="207" t="s">
        <v>185</v>
      </c>
      <c r="E49" s="15">
        <f t="shared" ref="E49:O49" si="18">E32/E12</f>
        <v>3.9</v>
      </c>
      <c r="F49" s="15">
        <f t="shared" si="18"/>
        <v>4.5999999999999996</v>
      </c>
      <c r="G49" s="15">
        <f t="shared" si="18"/>
        <v>1.7</v>
      </c>
      <c r="H49" s="15">
        <f t="shared" si="18"/>
        <v>3.9</v>
      </c>
      <c r="I49" s="15">
        <f t="shared" si="18"/>
        <v>6.3</v>
      </c>
      <c r="J49" s="15">
        <f t="shared" si="18"/>
        <v>1.1000000000000001</v>
      </c>
      <c r="K49" s="15">
        <f t="shared" si="18"/>
        <v>3.9</v>
      </c>
      <c r="L49" s="15">
        <f t="shared" si="18"/>
        <v>1</v>
      </c>
      <c r="M49" s="15">
        <f t="shared" si="18"/>
        <v>1.8</v>
      </c>
      <c r="N49" s="15">
        <f t="shared" si="18"/>
        <v>3.8</v>
      </c>
      <c r="O49" s="15">
        <f t="shared" si="18"/>
        <v>3.2</v>
      </c>
    </row>
    <row r="50" spans="1:15">
      <c r="A50" s="584"/>
      <c r="B50" s="587" t="s">
        <v>187</v>
      </c>
      <c r="C50" s="587" t="s">
        <v>182</v>
      </c>
      <c r="D50" s="207" t="s">
        <v>183</v>
      </c>
      <c r="E50" s="15">
        <f t="shared" ref="E50:O50" si="19">E33/E13</f>
        <v>4.8</v>
      </c>
      <c r="F50" s="15">
        <f t="shared" si="19"/>
        <v>3.7</v>
      </c>
      <c r="G50" s="15">
        <f t="shared" si="19"/>
        <v>1.5</v>
      </c>
      <c r="H50" s="15">
        <f t="shared" si="19"/>
        <v>2.6</v>
      </c>
      <c r="I50" s="15">
        <f t="shared" si="19"/>
        <v>4.2</v>
      </c>
      <c r="J50" s="15">
        <f t="shared" si="19"/>
        <v>3</v>
      </c>
      <c r="K50" s="15">
        <f t="shared" si="19"/>
        <v>4.0999999999999996</v>
      </c>
      <c r="L50" s="15">
        <f t="shared" si="19"/>
        <v>2.4</v>
      </c>
      <c r="M50" s="15">
        <f t="shared" si="19"/>
        <v>5.0999999999999996</v>
      </c>
      <c r="N50" s="15">
        <f t="shared" si="19"/>
        <v>3.8</v>
      </c>
      <c r="O50" s="15">
        <f t="shared" si="19"/>
        <v>3.3</v>
      </c>
    </row>
    <row r="51" spans="1:15">
      <c r="A51" s="584"/>
      <c r="B51" s="586"/>
      <c r="C51" s="586"/>
      <c r="D51" s="207" t="s">
        <v>184</v>
      </c>
      <c r="E51" s="15">
        <f t="shared" ref="E51:O51" si="20">E34/E14</f>
        <v>5</v>
      </c>
      <c r="F51" s="15">
        <f t="shared" si="20"/>
        <v>4.4000000000000004</v>
      </c>
      <c r="G51" s="15">
        <f t="shared" si="20"/>
        <v>1.8</v>
      </c>
      <c r="H51" s="15">
        <f t="shared" si="20"/>
        <v>2.2999999999999998</v>
      </c>
      <c r="I51" s="15">
        <f t="shared" si="20"/>
        <v>4.4000000000000004</v>
      </c>
      <c r="J51" s="15">
        <f t="shared" si="20"/>
        <v>3.4</v>
      </c>
      <c r="K51" s="15">
        <f t="shared" si="20"/>
        <v>3.4</v>
      </c>
      <c r="L51" s="15">
        <f t="shared" si="20"/>
        <v>3</v>
      </c>
      <c r="M51" s="15">
        <f t="shared" si="20"/>
        <v>2.6</v>
      </c>
      <c r="N51" s="15">
        <f t="shared" si="20"/>
        <v>2.8</v>
      </c>
      <c r="O51" s="15">
        <f t="shared" si="20"/>
        <v>3.2</v>
      </c>
    </row>
    <row r="52" spans="1:15">
      <c r="A52" s="584"/>
      <c r="B52" s="586"/>
      <c r="C52" s="586"/>
      <c r="D52" s="207" t="s">
        <v>185</v>
      </c>
      <c r="E52" s="15">
        <f t="shared" ref="E52:O52" si="21">E35/E15</f>
        <v>5.8</v>
      </c>
      <c r="F52" s="15">
        <f t="shared" si="21"/>
        <v>2.2000000000000002</v>
      </c>
      <c r="G52" s="15">
        <f t="shared" si="21"/>
        <v>1.6</v>
      </c>
      <c r="H52" s="15">
        <f t="shared" si="21"/>
        <v>3</v>
      </c>
      <c r="I52" s="15">
        <f t="shared" si="21"/>
        <v>4.3</v>
      </c>
      <c r="J52" s="15">
        <f t="shared" si="21"/>
        <v>3.1</v>
      </c>
      <c r="K52" s="15">
        <f t="shared" si="21"/>
        <v>3.4</v>
      </c>
      <c r="L52" s="15">
        <f t="shared" si="21"/>
        <v>4.5999999999999996</v>
      </c>
      <c r="M52" s="15">
        <f t="shared" si="21"/>
        <v>2.1</v>
      </c>
      <c r="N52" s="15">
        <f t="shared" si="21"/>
        <v>2.7</v>
      </c>
      <c r="O52" s="15">
        <f t="shared" si="21"/>
        <v>3.3</v>
      </c>
    </row>
    <row r="53" spans="1:15" ht="15" thickBot="1">
      <c r="A53" s="584"/>
      <c r="B53" s="588" t="s">
        <v>188</v>
      </c>
      <c r="C53" s="588" t="s">
        <v>182</v>
      </c>
      <c r="D53" s="207" t="s">
        <v>183</v>
      </c>
      <c r="E53" s="15">
        <f t="shared" ref="E53:O53" si="22">E36/E16</f>
        <v>1.5</v>
      </c>
      <c r="F53" s="15">
        <f t="shared" si="22"/>
        <v>2.2000000000000002</v>
      </c>
      <c r="G53" s="15">
        <f t="shared" si="22"/>
        <v>2.1</v>
      </c>
      <c r="H53" s="15">
        <f t="shared" si="22"/>
        <v>3</v>
      </c>
      <c r="I53" s="15">
        <f t="shared" si="22"/>
        <v>3</v>
      </c>
      <c r="J53" s="15">
        <f t="shared" si="22"/>
        <v>3.1</v>
      </c>
      <c r="K53" s="15">
        <f t="shared" si="22"/>
        <v>3.3</v>
      </c>
      <c r="L53" s="15">
        <f t="shared" si="22"/>
        <v>1.4</v>
      </c>
      <c r="M53" s="15">
        <f t="shared" si="22"/>
        <v>2.5</v>
      </c>
      <c r="N53" s="15">
        <f t="shared" si="22"/>
        <v>2.2999999999999998</v>
      </c>
      <c r="O53" s="15">
        <f t="shared" si="22"/>
        <v>2.4</v>
      </c>
    </row>
    <row r="54" spans="1:15">
      <c r="A54" s="584"/>
      <c r="B54" s="586"/>
      <c r="C54" s="586"/>
      <c r="D54" s="207" t="s">
        <v>184</v>
      </c>
      <c r="E54" s="15">
        <f t="shared" ref="E54:O54" si="23">E37/E17</f>
        <v>2.1</v>
      </c>
      <c r="F54" s="15">
        <f t="shared" si="23"/>
        <v>3.9</v>
      </c>
      <c r="G54" s="15">
        <f t="shared" si="23"/>
        <v>2.2000000000000002</v>
      </c>
      <c r="H54" s="15">
        <f t="shared" si="23"/>
        <v>2.7</v>
      </c>
      <c r="I54" s="15">
        <f t="shared" si="23"/>
        <v>2.2000000000000002</v>
      </c>
      <c r="J54" s="15">
        <f t="shared" si="23"/>
        <v>5.3</v>
      </c>
      <c r="K54" s="15">
        <f t="shared" si="23"/>
        <v>2.9</v>
      </c>
      <c r="L54" s="15">
        <f t="shared" si="23"/>
        <v>2.5</v>
      </c>
      <c r="M54" s="15">
        <f t="shared" si="23"/>
        <v>2.2999999999999998</v>
      </c>
      <c r="N54" s="15">
        <f t="shared" si="23"/>
        <v>1.4</v>
      </c>
      <c r="O54" s="15">
        <f t="shared" si="23"/>
        <v>2.5</v>
      </c>
    </row>
    <row r="55" spans="1:15" ht="15" thickBot="1">
      <c r="A55" s="580"/>
      <c r="B55" s="581"/>
      <c r="C55" s="581"/>
      <c r="D55" s="208" t="s">
        <v>185</v>
      </c>
      <c r="E55" s="15">
        <f t="shared" ref="E55:O55" si="24">E38/E18</f>
        <v>1.9</v>
      </c>
      <c r="F55" s="15">
        <f t="shared" si="24"/>
        <v>2.8</v>
      </c>
      <c r="G55" s="15">
        <f t="shared" si="24"/>
        <v>1.9</v>
      </c>
      <c r="H55" s="15">
        <f t="shared" si="24"/>
        <v>3.2</v>
      </c>
      <c r="I55" s="15">
        <f t="shared" si="24"/>
        <v>2.6</v>
      </c>
      <c r="J55" s="15">
        <f t="shared" si="24"/>
        <v>2.2999999999999998</v>
      </c>
      <c r="K55" s="15">
        <f t="shared" si="24"/>
        <v>3.7</v>
      </c>
      <c r="L55" s="15">
        <f t="shared" si="24"/>
        <v>2.8</v>
      </c>
      <c r="M55" s="15">
        <f t="shared" si="24"/>
        <v>2.5</v>
      </c>
      <c r="N55" s="15">
        <f t="shared" si="24"/>
        <v>5.5</v>
      </c>
      <c r="O55" s="15">
        <f t="shared" si="24"/>
        <v>3</v>
      </c>
    </row>
  </sheetData>
  <mergeCells count="19">
    <mergeCell ref="A44:A55"/>
    <mergeCell ref="B44:B46"/>
    <mergeCell ref="C44:C46"/>
    <mergeCell ref="B47:B49"/>
    <mergeCell ref="C47:C49"/>
    <mergeCell ref="B50:B52"/>
    <mergeCell ref="C50:C52"/>
    <mergeCell ref="B53:B55"/>
    <mergeCell ref="C53:C55"/>
    <mergeCell ref="A1:D2"/>
    <mergeCell ref="A7:A18"/>
    <mergeCell ref="B7:B9"/>
    <mergeCell ref="C7:C9"/>
    <mergeCell ref="B10:B12"/>
    <mergeCell ref="C10:C12"/>
    <mergeCell ref="B13:B15"/>
    <mergeCell ref="C13:C15"/>
    <mergeCell ref="B16:B18"/>
    <mergeCell ref="C16:C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6"/>
  <sheetViews>
    <sheetView rightToLeft="1" workbookViewId="0">
      <selection sqref="A1:K16"/>
    </sheetView>
  </sheetViews>
  <sheetFormatPr defaultRowHeight="14.25"/>
  <sheetData>
    <row r="1" spans="1:11">
      <c r="A1" s="51">
        <v>14.2</v>
      </c>
      <c r="B1" s="51">
        <v>1.5</v>
      </c>
      <c r="C1" s="230">
        <v>20.100000000000001</v>
      </c>
      <c r="D1" s="51">
        <v>9.8000000000000007</v>
      </c>
      <c r="E1" s="51">
        <v>8.6999999999999993</v>
      </c>
      <c r="F1" s="51">
        <v>1.9</v>
      </c>
      <c r="G1" s="230">
        <v>31.4</v>
      </c>
      <c r="H1" s="51">
        <v>9.5</v>
      </c>
      <c r="I1" s="51">
        <v>2.5</v>
      </c>
      <c r="J1" s="51">
        <v>0.4</v>
      </c>
      <c r="K1">
        <f>J1+I1+H1+G1+F1+E1+D1+C1+B1+A1</f>
        <v>100</v>
      </c>
    </row>
    <row r="2" spans="1:11">
      <c r="A2" s="51">
        <v>15.4</v>
      </c>
      <c r="B2" s="51">
        <v>1.7</v>
      </c>
      <c r="C2" s="51">
        <v>24.1</v>
      </c>
      <c r="D2" s="51">
        <v>8.5</v>
      </c>
      <c r="E2" s="51">
        <v>10.5</v>
      </c>
      <c r="F2" s="51">
        <v>2.1</v>
      </c>
      <c r="G2" s="230">
        <v>30.3</v>
      </c>
      <c r="H2" s="51">
        <v>4.3</v>
      </c>
      <c r="I2" s="51">
        <v>2.8</v>
      </c>
      <c r="J2" s="51">
        <v>0.3</v>
      </c>
      <c r="K2">
        <f t="shared" ref="K2:K16" si="0">J2+I2+H2+G2+F2+E2+D2+C2+B2+A2</f>
        <v>100</v>
      </c>
    </row>
    <row r="3" spans="1:11">
      <c r="A3" s="51">
        <v>18.399999999999999</v>
      </c>
      <c r="B3" s="51">
        <v>1.6</v>
      </c>
      <c r="C3" s="51">
        <v>25.4</v>
      </c>
      <c r="D3" s="51">
        <v>7.6</v>
      </c>
      <c r="E3" s="51">
        <v>7.5</v>
      </c>
      <c r="F3" s="51">
        <v>1.6</v>
      </c>
      <c r="G3" s="51">
        <v>26.4</v>
      </c>
      <c r="H3" s="51">
        <v>9.6999999999999993</v>
      </c>
      <c r="I3" s="51">
        <v>1.7</v>
      </c>
      <c r="J3" s="51">
        <v>0.1</v>
      </c>
      <c r="K3">
        <f t="shared" si="0"/>
        <v>100</v>
      </c>
    </row>
    <row r="4" spans="1:11">
      <c r="A4" s="51">
        <v>9.8000000000000007</v>
      </c>
      <c r="B4" s="51">
        <v>1.4</v>
      </c>
      <c r="C4" s="51">
        <v>12.6</v>
      </c>
      <c r="D4" s="51">
        <v>12.5</v>
      </c>
      <c r="E4" s="51">
        <v>8.5</v>
      </c>
      <c r="F4" s="51">
        <v>2.1</v>
      </c>
      <c r="G4" s="230">
        <v>36</v>
      </c>
      <c r="H4" s="51">
        <v>13.3</v>
      </c>
      <c r="I4" s="51">
        <v>3.1</v>
      </c>
      <c r="J4" s="51">
        <v>0.7</v>
      </c>
      <c r="K4">
        <f t="shared" si="0"/>
        <v>100</v>
      </c>
    </row>
    <row r="5" spans="1:11">
      <c r="A5" s="51">
        <v>6</v>
      </c>
      <c r="B5" s="51">
        <v>0.7</v>
      </c>
      <c r="C5" s="51">
        <v>89.9</v>
      </c>
      <c r="D5" s="51">
        <v>0</v>
      </c>
      <c r="E5" s="51">
        <v>1.1000000000000001</v>
      </c>
      <c r="F5" s="51">
        <v>0.1</v>
      </c>
      <c r="G5" s="51">
        <v>2.1</v>
      </c>
      <c r="H5" s="51">
        <v>0.1</v>
      </c>
      <c r="I5" s="190">
        <v>0</v>
      </c>
      <c r="J5" s="190">
        <v>0</v>
      </c>
      <c r="K5">
        <f t="shared" si="0"/>
        <v>100</v>
      </c>
    </row>
    <row r="6" spans="1:11">
      <c r="A6" s="51">
        <v>8.8000000000000007</v>
      </c>
      <c r="B6" s="51">
        <v>6.1</v>
      </c>
      <c r="C6" s="51">
        <v>78.8</v>
      </c>
      <c r="D6" s="51">
        <v>0</v>
      </c>
      <c r="E6" s="51">
        <v>0.3</v>
      </c>
      <c r="F6" s="51">
        <v>0.2</v>
      </c>
      <c r="G6" s="51">
        <v>3.1</v>
      </c>
      <c r="H6" s="51">
        <v>2.7</v>
      </c>
      <c r="I6" s="190">
        <v>0</v>
      </c>
      <c r="J6" s="190">
        <v>0</v>
      </c>
      <c r="K6">
        <f t="shared" si="0"/>
        <v>100</v>
      </c>
    </row>
    <row r="7" spans="1:11">
      <c r="A7" s="51">
        <v>16.5</v>
      </c>
      <c r="B7" s="51">
        <v>6.6</v>
      </c>
      <c r="C7" s="230">
        <v>66.7</v>
      </c>
      <c r="D7" s="51">
        <v>0.1</v>
      </c>
      <c r="E7" s="51">
        <v>0.4</v>
      </c>
      <c r="F7" s="51">
        <v>0.1</v>
      </c>
      <c r="G7" s="51">
        <v>4.7</v>
      </c>
      <c r="H7" s="51">
        <v>4.9000000000000004</v>
      </c>
      <c r="I7" s="190">
        <v>0</v>
      </c>
      <c r="J7" s="190">
        <v>0</v>
      </c>
      <c r="K7">
        <f t="shared" si="0"/>
        <v>100</v>
      </c>
    </row>
    <row r="8" spans="1:11">
      <c r="A8" s="51">
        <v>46.7</v>
      </c>
      <c r="B8" s="51">
        <v>2.2000000000000002</v>
      </c>
      <c r="C8" s="51">
        <v>28.6</v>
      </c>
      <c r="D8" s="51">
        <v>2.2999999999999998</v>
      </c>
      <c r="E8" s="51">
        <v>7</v>
      </c>
      <c r="F8" s="51">
        <v>0.1</v>
      </c>
      <c r="G8" s="51">
        <v>12.3</v>
      </c>
      <c r="H8" s="51">
        <v>0</v>
      </c>
      <c r="I8" s="51">
        <v>0.1</v>
      </c>
      <c r="J8" s="51">
        <v>0.7</v>
      </c>
      <c r="K8">
        <f t="shared" si="0"/>
        <v>100</v>
      </c>
    </row>
    <row r="9" spans="1:11">
      <c r="A9" s="230">
        <v>49</v>
      </c>
      <c r="B9" s="51">
        <v>2.8</v>
      </c>
      <c r="C9" s="51">
        <v>22.5</v>
      </c>
      <c r="D9" s="51">
        <v>2.8</v>
      </c>
      <c r="E9" s="51">
        <v>6.9</v>
      </c>
      <c r="F9" s="51">
        <v>0.4</v>
      </c>
      <c r="G9" s="51">
        <v>13.9</v>
      </c>
      <c r="H9" s="51">
        <v>1.4</v>
      </c>
      <c r="I9" s="51">
        <v>0.1</v>
      </c>
      <c r="J9" s="51">
        <v>0.2</v>
      </c>
      <c r="K9">
        <f t="shared" si="0"/>
        <v>100</v>
      </c>
    </row>
    <row r="10" spans="1:11">
      <c r="A10" s="230">
        <v>49.6</v>
      </c>
      <c r="B10" s="51">
        <v>4.0999999999999996</v>
      </c>
      <c r="C10" s="51">
        <v>18</v>
      </c>
      <c r="D10" s="51">
        <v>4.3</v>
      </c>
      <c r="E10" s="51">
        <v>8</v>
      </c>
      <c r="F10" s="51">
        <v>0.1</v>
      </c>
      <c r="G10" s="51">
        <v>15.4</v>
      </c>
      <c r="H10" s="51">
        <v>0</v>
      </c>
      <c r="I10" s="51">
        <v>0.2</v>
      </c>
      <c r="J10" s="51">
        <v>0.3</v>
      </c>
      <c r="K10">
        <f t="shared" si="0"/>
        <v>100</v>
      </c>
    </row>
    <row r="11" spans="1:11">
      <c r="A11" s="51">
        <v>4.8</v>
      </c>
      <c r="B11" s="51">
        <v>0.8</v>
      </c>
      <c r="C11" s="51">
        <v>9.6</v>
      </c>
      <c r="D11" s="51">
        <v>9</v>
      </c>
      <c r="E11" s="51">
        <v>24</v>
      </c>
      <c r="F11" s="51">
        <v>3.1</v>
      </c>
      <c r="G11" s="230">
        <v>45.2</v>
      </c>
      <c r="H11" s="51">
        <v>1.5</v>
      </c>
      <c r="I11" s="51">
        <v>1.9</v>
      </c>
      <c r="J11" s="51">
        <v>0.1</v>
      </c>
      <c r="K11">
        <f t="shared" si="0"/>
        <v>100</v>
      </c>
    </row>
    <row r="12" spans="1:11">
      <c r="A12" s="51">
        <v>6.9</v>
      </c>
      <c r="B12" s="51">
        <v>0.8</v>
      </c>
      <c r="C12" s="51">
        <v>7.1</v>
      </c>
      <c r="D12" s="51">
        <v>14.5</v>
      </c>
      <c r="E12" s="51">
        <v>20.7</v>
      </c>
      <c r="F12" s="51">
        <v>2.1</v>
      </c>
      <c r="G12" s="230">
        <v>44.4</v>
      </c>
      <c r="H12" s="51">
        <v>3</v>
      </c>
      <c r="I12" s="51">
        <v>0.3</v>
      </c>
      <c r="J12" s="51">
        <v>0.2</v>
      </c>
      <c r="K12">
        <f t="shared" si="0"/>
        <v>100</v>
      </c>
    </row>
    <row r="13" spans="1:11">
      <c r="A13" s="51">
        <v>4.7</v>
      </c>
      <c r="B13" s="51">
        <v>0.5</v>
      </c>
      <c r="C13" s="51">
        <v>6.8</v>
      </c>
      <c r="D13" s="51">
        <v>18.600000000000001</v>
      </c>
      <c r="E13" s="51">
        <v>21.8</v>
      </c>
      <c r="F13" s="51">
        <v>3.4</v>
      </c>
      <c r="G13" s="51">
        <v>40.1</v>
      </c>
      <c r="H13" s="51">
        <v>2.8</v>
      </c>
      <c r="I13" s="51">
        <v>0.9</v>
      </c>
      <c r="J13" s="51">
        <v>0.4</v>
      </c>
      <c r="K13">
        <f t="shared" si="0"/>
        <v>100</v>
      </c>
    </row>
    <row r="14" spans="1:11">
      <c r="A14" s="51">
        <v>5.2</v>
      </c>
      <c r="B14" s="51">
        <v>2.4</v>
      </c>
      <c r="C14" s="230">
        <v>18.8</v>
      </c>
      <c r="D14" s="51">
        <v>14.5</v>
      </c>
      <c r="E14" s="51">
        <v>3</v>
      </c>
      <c r="F14" s="51">
        <v>3.2</v>
      </c>
      <c r="G14" s="230">
        <v>35.700000000000003</v>
      </c>
      <c r="H14" s="51">
        <v>10.8</v>
      </c>
      <c r="I14" s="51">
        <v>6.2</v>
      </c>
      <c r="J14" s="51">
        <v>0.2</v>
      </c>
      <c r="K14">
        <f t="shared" si="0"/>
        <v>100</v>
      </c>
    </row>
    <row r="15" spans="1:11">
      <c r="A15" s="51">
        <v>9.6</v>
      </c>
      <c r="B15" s="51">
        <v>0.5</v>
      </c>
      <c r="C15" s="51">
        <v>27.2</v>
      </c>
      <c r="D15" s="51">
        <v>7.9</v>
      </c>
      <c r="E15" s="51">
        <v>2</v>
      </c>
      <c r="F15" s="51">
        <v>2.2999999999999998</v>
      </c>
      <c r="G15" s="51">
        <v>27.8</v>
      </c>
      <c r="H15" s="51">
        <v>19.100000000000001</v>
      </c>
      <c r="I15" s="51">
        <v>3.5</v>
      </c>
      <c r="J15" s="51">
        <v>0.1</v>
      </c>
      <c r="K15">
        <f t="shared" si="0"/>
        <v>100</v>
      </c>
    </row>
    <row r="16" spans="1:11">
      <c r="A16" s="51">
        <v>1.9</v>
      </c>
      <c r="B16" s="51">
        <v>0.7</v>
      </c>
      <c r="C16" s="51">
        <v>9.9</v>
      </c>
      <c r="D16" s="51">
        <v>12.9</v>
      </c>
      <c r="E16" s="51">
        <v>3.8</v>
      </c>
      <c r="F16" s="51">
        <v>2.2000000000000002</v>
      </c>
      <c r="G16" s="51">
        <v>41.6</v>
      </c>
      <c r="H16" s="51">
        <v>21.2</v>
      </c>
      <c r="I16" s="51">
        <v>4.8</v>
      </c>
      <c r="J16" s="51">
        <v>1</v>
      </c>
      <c r="K16">
        <f t="shared" si="0"/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"/>
  <sheetViews>
    <sheetView rightToLeft="1" tabSelected="1" view="pageBreakPreview" zoomScaleNormal="100" zoomScaleSheetLayoutView="100" workbookViewId="0">
      <selection activeCell="E19" sqref="E19"/>
    </sheetView>
  </sheetViews>
  <sheetFormatPr defaultRowHeight="14.25"/>
  <cols>
    <col min="1" max="1" width="12.875" customWidth="1"/>
    <col min="2" max="2" width="7.375" customWidth="1"/>
    <col min="3" max="3" width="7.875" customWidth="1"/>
    <col min="4" max="4" width="8.375" customWidth="1"/>
    <col min="5" max="5" width="7" customWidth="1"/>
    <col min="6" max="6" width="7.75" customWidth="1"/>
    <col min="7" max="7" width="9.125" customWidth="1"/>
    <col min="8" max="8" width="7.625" customWidth="1"/>
    <col min="9" max="9" width="10.875" customWidth="1"/>
    <col min="10" max="10" width="9.125" bestFit="1" customWidth="1"/>
    <col min="11" max="11" width="8" customWidth="1"/>
    <col min="12" max="12" width="9.625" customWidth="1"/>
    <col min="13" max="13" width="19.875" customWidth="1"/>
  </cols>
  <sheetData>
    <row r="1" spans="1:15" s="11" customFormat="1" ht="20.100000000000001" customHeight="1">
      <c r="A1" s="454" t="s">
        <v>231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13"/>
    </row>
    <row r="2" spans="1:15" s="11" customFormat="1" ht="20.100000000000001" customHeight="1">
      <c r="A2" s="437" t="s">
        <v>232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13"/>
    </row>
    <row r="3" spans="1:15" s="11" customFormat="1" ht="6" customHeight="1">
      <c r="A3" s="14"/>
    </row>
    <row r="4" spans="1:15" s="11" customFormat="1" ht="19.5" customHeight="1">
      <c r="A4" s="444" t="s">
        <v>0</v>
      </c>
      <c r="B4" s="234" t="s">
        <v>22</v>
      </c>
      <c r="C4" s="235" t="s">
        <v>23</v>
      </c>
      <c r="D4" s="463" t="s">
        <v>24</v>
      </c>
      <c r="E4" s="464"/>
      <c r="F4" s="464"/>
      <c r="G4" s="464"/>
      <c r="H4" s="461" t="s">
        <v>25</v>
      </c>
      <c r="I4" s="461"/>
      <c r="J4" s="461"/>
      <c r="K4" s="461"/>
      <c r="L4" s="462"/>
      <c r="M4" s="459" t="s">
        <v>8</v>
      </c>
    </row>
    <row r="5" spans="1:15" s="11" customFormat="1" ht="19.5" customHeight="1">
      <c r="A5" s="457"/>
      <c r="B5" s="456" t="s">
        <v>119</v>
      </c>
      <c r="C5" s="449" t="s">
        <v>2</v>
      </c>
      <c r="D5" s="241" t="s">
        <v>26</v>
      </c>
      <c r="E5" s="246" t="s">
        <v>27</v>
      </c>
      <c r="F5" s="246" t="s">
        <v>29</v>
      </c>
      <c r="G5" s="246" t="s">
        <v>31</v>
      </c>
      <c r="H5" s="246" t="s">
        <v>33</v>
      </c>
      <c r="I5" s="246" t="s">
        <v>35</v>
      </c>
      <c r="J5" s="246" t="s">
        <v>36</v>
      </c>
      <c r="K5" s="246" t="s">
        <v>38</v>
      </c>
      <c r="L5" s="277" t="s">
        <v>164</v>
      </c>
      <c r="M5" s="449"/>
      <c r="N5" s="13"/>
    </row>
    <row r="6" spans="1:15" s="11" customFormat="1" ht="34.5" customHeight="1">
      <c r="A6" s="458"/>
      <c r="B6" s="456"/>
      <c r="C6" s="449"/>
      <c r="D6" s="258" t="s">
        <v>63</v>
      </c>
      <c r="E6" s="259" t="s">
        <v>28</v>
      </c>
      <c r="F6" s="259" t="s">
        <v>30</v>
      </c>
      <c r="G6" s="259" t="s">
        <v>32</v>
      </c>
      <c r="H6" s="259" t="s">
        <v>34</v>
      </c>
      <c r="I6" s="247" t="s">
        <v>62</v>
      </c>
      <c r="J6" s="249" t="s">
        <v>37</v>
      </c>
      <c r="K6" s="247" t="s">
        <v>39</v>
      </c>
      <c r="L6" s="247" t="s">
        <v>169</v>
      </c>
      <c r="M6" s="460"/>
    </row>
    <row r="7" spans="1:15" s="28" customFormat="1" ht="16.5" customHeight="1">
      <c r="A7" s="250" t="s">
        <v>123</v>
      </c>
      <c r="B7" s="301">
        <f>B8+B9+B10+B11</f>
        <v>142</v>
      </c>
      <c r="C7" s="302">
        <v>8121</v>
      </c>
      <c r="D7" s="302">
        <v>8026</v>
      </c>
      <c r="E7" s="302">
        <v>520</v>
      </c>
      <c r="F7" s="302">
        <v>7618</v>
      </c>
      <c r="G7" s="302">
        <v>6516</v>
      </c>
      <c r="H7" s="302">
        <v>8035</v>
      </c>
      <c r="I7" s="302">
        <v>7888</v>
      </c>
      <c r="J7" s="302">
        <v>7810</v>
      </c>
      <c r="K7" s="302">
        <v>7085</v>
      </c>
      <c r="L7" s="303">
        <v>7766</v>
      </c>
      <c r="M7" s="253" t="s">
        <v>124</v>
      </c>
    </row>
    <row r="8" spans="1:15" s="28" customFormat="1" ht="16.5" customHeight="1">
      <c r="A8" s="251" t="s">
        <v>40</v>
      </c>
      <c r="B8" s="304">
        <v>30</v>
      </c>
      <c r="C8" s="70">
        <v>561</v>
      </c>
      <c r="D8" s="305">
        <v>516</v>
      </c>
      <c r="E8" s="305">
        <v>94</v>
      </c>
      <c r="F8" s="305">
        <v>465</v>
      </c>
      <c r="G8" s="305">
        <v>424</v>
      </c>
      <c r="H8" s="305">
        <v>509</v>
      </c>
      <c r="I8" s="305">
        <v>508</v>
      </c>
      <c r="J8" s="305">
        <v>397</v>
      </c>
      <c r="K8" s="305">
        <v>510</v>
      </c>
      <c r="L8" s="306">
        <v>515</v>
      </c>
      <c r="M8" s="254" t="s">
        <v>14</v>
      </c>
    </row>
    <row r="9" spans="1:15" s="28" customFormat="1" ht="16.5" customHeight="1">
      <c r="A9" s="251" t="s">
        <v>166</v>
      </c>
      <c r="B9" s="304">
        <v>37</v>
      </c>
      <c r="C9" s="70">
        <v>1689</v>
      </c>
      <c r="D9" s="305">
        <v>1668</v>
      </c>
      <c r="E9" s="414">
        <v>0</v>
      </c>
      <c r="F9" s="305">
        <v>1656</v>
      </c>
      <c r="G9" s="305">
        <v>1558</v>
      </c>
      <c r="H9" s="305">
        <v>1689</v>
      </c>
      <c r="I9" s="305">
        <v>1689</v>
      </c>
      <c r="J9" s="305">
        <v>1673</v>
      </c>
      <c r="K9" s="305">
        <v>1689</v>
      </c>
      <c r="L9" s="306">
        <v>1689</v>
      </c>
      <c r="M9" s="255" t="s">
        <v>168</v>
      </c>
    </row>
    <row r="10" spans="1:15" s="29" customFormat="1" ht="16.5" customHeight="1">
      <c r="A10" s="251" t="s">
        <v>209</v>
      </c>
      <c r="B10" s="304">
        <v>24</v>
      </c>
      <c r="C10" s="70">
        <v>1677</v>
      </c>
      <c r="D10" s="305">
        <v>1650</v>
      </c>
      <c r="E10" s="305">
        <v>356</v>
      </c>
      <c r="F10" s="305">
        <v>1445</v>
      </c>
      <c r="G10" s="305">
        <v>1057</v>
      </c>
      <c r="H10" s="305">
        <v>1650</v>
      </c>
      <c r="I10" s="305">
        <v>1650</v>
      </c>
      <c r="J10" s="305">
        <v>1638</v>
      </c>
      <c r="K10" s="305">
        <v>1650</v>
      </c>
      <c r="L10" s="306">
        <v>1650</v>
      </c>
      <c r="M10" s="256" t="s">
        <v>210</v>
      </c>
    </row>
    <row r="11" spans="1:15" s="28" customFormat="1" ht="16.5" customHeight="1">
      <c r="A11" s="252" t="s">
        <v>19</v>
      </c>
      <c r="B11" s="308">
        <v>51</v>
      </c>
      <c r="C11" s="71">
        <v>4194</v>
      </c>
      <c r="D11" s="309">
        <v>4192</v>
      </c>
      <c r="E11" s="309">
        <v>70</v>
      </c>
      <c r="F11" s="309">
        <v>4052</v>
      </c>
      <c r="G11" s="309">
        <v>3477</v>
      </c>
      <c r="H11" s="309">
        <v>4187</v>
      </c>
      <c r="I11" s="309">
        <v>4040</v>
      </c>
      <c r="J11" s="309">
        <v>4102</v>
      </c>
      <c r="K11" s="309">
        <v>3236</v>
      </c>
      <c r="L11" s="310">
        <v>3912</v>
      </c>
      <c r="M11" s="257" t="s">
        <v>20</v>
      </c>
    </row>
    <row r="12" spans="1:15" s="28" customFormat="1" ht="16.5" customHeight="1">
      <c r="A12" s="416" t="s">
        <v>247</v>
      </c>
      <c r="B12" s="419"/>
      <c r="C12" s="70"/>
      <c r="D12" s="305"/>
      <c r="E12" s="305"/>
      <c r="F12" s="305"/>
      <c r="G12" s="305"/>
      <c r="H12" s="305"/>
      <c r="I12" s="305"/>
      <c r="J12" s="305"/>
      <c r="K12" s="305"/>
      <c r="L12" s="305"/>
      <c r="M12" s="415" t="s">
        <v>248</v>
      </c>
    </row>
    <row r="13" spans="1:15" ht="16.5" customHeight="1">
      <c r="A13" s="453" t="s">
        <v>167</v>
      </c>
      <c r="B13" s="453"/>
      <c r="C13" s="453"/>
      <c r="D13" s="453"/>
      <c r="E13" s="453"/>
      <c r="F13" s="453"/>
      <c r="G13" s="453"/>
      <c r="H13" s="452" t="s">
        <v>215</v>
      </c>
      <c r="I13" s="452"/>
      <c r="J13" s="452"/>
      <c r="K13" s="452"/>
      <c r="L13" s="452"/>
      <c r="M13" s="452"/>
      <c r="N13" s="121"/>
      <c r="O13" s="121"/>
    </row>
    <row r="16" spans="1:1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8" ht="24" customHeight="1"/>
  </sheetData>
  <mergeCells count="10">
    <mergeCell ref="H13:M13"/>
    <mergeCell ref="A1:M1"/>
    <mergeCell ref="A2:M2"/>
    <mergeCell ref="B5:B6"/>
    <mergeCell ref="C5:C6"/>
    <mergeCell ref="A4:A6"/>
    <mergeCell ref="M4:M6"/>
    <mergeCell ref="H4:L4"/>
    <mergeCell ref="D4:G4"/>
    <mergeCell ref="A13:G13"/>
  </mergeCells>
  <printOptions horizontalCentered="1"/>
  <pageMargins left="0.39370078740157483" right="0.39370078740157483" top="0.78740157480314965" bottom="0.78740157480314965" header="0.39370078740157483" footer="0.39370078740157483"/>
  <pageSetup paperSize="9" firstPageNumber="32" orientation="landscape" useFirstPageNumber="1" r:id="rId1"/>
  <headerFooter>
    <oddHeader xml:space="preserve">&amp;L&amp;8PCBS: Hotel Activities in the West Bank, (Third Quarter, 2017)&amp;R&amp;8&amp;K00+000ا&amp;K01+000PCBS: النشاط الفندقي في الضفة الغربية، (الربع لثالث، 2017)  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6"/>
  <sheetViews>
    <sheetView rightToLeft="1" tabSelected="1" view="pageBreakPreview" zoomScaleNormal="100" zoomScaleSheetLayoutView="100" workbookViewId="0">
      <selection activeCell="E19" sqref="E19"/>
    </sheetView>
  </sheetViews>
  <sheetFormatPr defaultRowHeight="14.25"/>
  <cols>
    <col min="1" max="1" width="13.25" bestFit="1" customWidth="1"/>
    <col min="2" max="2" width="8.25" customWidth="1"/>
    <col min="3" max="3" width="9.875" customWidth="1"/>
    <col min="4" max="4" width="6" customWidth="1"/>
    <col min="5" max="5" width="7.125" customWidth="1"/>
    <col min="6" max="6" width="5.875" customWidth="1"/>
    <col min="7" max="7" width="8.25" customWidth="1"/>
    <col min="8" max="8" width="7.375" customWidth="1"/>
    <col min="9" max="9" width="8.75" customWidth="1"/>
    <col min="10" max="10" width="6.375" bestFit="1" customWidth="1"/>
    <col min="11" max="11" width="7.375" customWidth="1"/>
    <col min="12" max="12" width="8.25" customWidth="1"/>
    <col min="13" max="13" width="7.875" customWidth="1"/>
    <col min="14" max="14" width="7.125" customWidth="1"/>
    <col min="15" max="15" width="19" customWidth="1"/>
  </cols>
  <sheetData>
    <row r="1" spans="1:15" ht="20.100000000000001" customHeight="1">
      <c r="A1" s="454" t="s">
        <v>234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69"/>
    </row>
    <row r="2" spans="1:15" ht="20.100000000000001" customHeight="1">
      <c r="A2" s="437" t="s">
        <v>233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70"/>
    </row>
    <row r="3" spans="1:15" ht="6" customHeight="1">
      <c r="A3" s="1"/>
    </row>
    <row r="4" spans="1:15" s="115" customFormat="1" ht="19.5" customHeight="1">
      <c r="A4" s="439" t="s">
        <v>0</v>
      </c>
      <c r="B4" s="341" t="s">
        <v>97</v>
      </c>
      <c r="C4" s="463" t="s">
        <v>108</v>
      </c>
      <c r="D4" s="464"/>
      <c r="E4" s="464"/>
      <c r="F4" s="464"/>
      <c r="G4" s="464"/>
      <c r="H4" s="464"/>
      <c r="I4" s="464"/>
      <c r="J4" s="461" t="s">
        <v>41</v>
      </c>
      <c r="K4" s="461"/>
      <c r="L4" s="461"/>
      <c r="M4" s="461"/>
      <c r="N4" s="462"/>
      <c r="O4" s="459" t="s">
        <v>8</v>
      </c>
    </row>
    <row r="5" spans="1:15" s="115" customFormat="1" ht="19.5" customHeight="1">
      <c r="A5" s="440"/>
      <c r="B5" s="456" t="s">
        <v>98</v>
      </c>
      <c r="C5" s="233" t="s">
        <v>150</v>
      </c>
      <c r="D5" s="233" t="s">
        <v>42</v>
      </c>
      <c r="E5" s="233" t="s">
        <v>50</v>
      </c>
      <c r="F5" s="233" t="s">
        <v>46</v>
      </c>
      <c r="G5" s="233" t="s">
        <v>55</v>
      </c>
      <c r="H5" s="233" t="s">
        <v>38</v>
      </c>
      <c r="I5" s="233" t="s">
        <v>51</v>
      </c>
      <c r="J5" s="233" t="s">
        <v>53</v>
      </c>
      <c r="K5" s="233" t="s">
        <v>218</v>
      </c>
      <c r="L5" s="233" t="s">
        <v>48</v>
      </c>
      <c r="M5" s="233" t="s">
        <v>44</v>
      </c>
      <c r="N5" s="233" t="s">
        <v>57</v>
      </c>
      <c r="O5" s="449"/>
    </row>
    <row r="6" spans="1:15" s="115" customFormat="1" ht="32.25" customHeight="1">
      <c r="A6" s="441"/>
      <c r="B6" s="471"/>
      <c r="C6" s="248" t="s">
        <v>152</v>
      </c>
      <c r="D6" s="249" t="s">
        <v>43</v>
      </c>
      <c r="E6" s="247" t="s">
        <v>151</v>
      </c>
      <c r="F6" s="249" t="s">
        <v>47</v>
      </c>
      <c r="G6" s="245" t="s">
        <v>56</v>
      </c>
      <c r="H6" s="245" t="s">
        <v>39</v>
      </c>
      <c r="I6" s="244" t="s">
        <v>52</v>
      </c>
      <c r="J6" s="245" t="s">
        <v>54</v>
      </c>
      <c r="K6" s="245" t="s">
        <v>219</v>
      </c>
      <c r="L6" s="247" t="s">
        <v>49</v>
      </c>
      <c r="M6" s="249" t="s">
        <v>45</v>
      </c>
      <c r="N6" s="245" t="s">
        <v>58</v>
      </c>
      <c r="O6" s="460"/>
    </row>
    <row r="7" spans="1:15" s="116" customFormat="1" ht="16.5" customHeight="1">
      <c r="A7" s="402" t="s">
        <v>123</v>
      </c>
      <c r="B7" s="322">
        <f>SUM(B8:B11)</f>
        <v>142</v>
      </c>
      <c r="C7" s="242">
        <f t="shared" ref="C7:N7" si="0">SUM(C8:C11)</f>
        <v>25</v>
      </c>
      <c r="D7" s="242">
        <f>SUM(D8:D11)</f>
        <v>150</v>
      </c>
      <c r="E7" s="242">
        <f t="shared" si="0"/>
        <v>127</v>
      </c>
      <c r="F7" s="242">
        <f t="shared" si="0"/>
        <v>124</v>
      </c>
      <c r="G7" s="242">
        <f t="shared" si="0"/>
        <v>134</v>
      </c>
      <c r="H7" s="242">
        <f t="shared" si="0"/>
        <v>140</v>
      </c>
      <c r="I7" s="242">
        <f t="shared" si="0"/>
        <v>97</v>
      </c>
      <c r="J7" s="242">
        <f>SUM(J8:J11)</f>
        <v>52</v>
      </c>
      <c r="K7" s="242">
        <f t="shared" si="0"/>
        <v>42</v>
      </c>
      <c r="L7" s="242">
        <f t="shared" si="0"/>
        <v>87</v>
      </c>
      <c r="M7" s="242">
        <f t="shared" si="0"/>
        <v>83</v>
      </c>
      <c r="N7" s="323">
        <f t="shared" si="0"/>
        <v>73</v>
      </c>
      <c r="O7" s="406" t="s">
        <v>124</v>
      </c>
    </row>
    <row r="8" spans="1:15" s="115" customFormat="1" ht="16.5" customHeight="1">
      <c r="A8" s="403" t="s">
        <v>40</v>
      </c>
      <c r="B8" s="324">
        <v>30</v>
      </c>
      <c r="C8" s="325">
        <v>8</v>
      </c>
      <c r="D8" s="325">
        <v>35</v>
      </c>
      <c r="E8" s="325">
        <v>22</v>
      </c>
      <c r="F8" s="325">
        <v>24</v>
      </c>
      <c r="G8" s="325">
        <v>29</v>
      </c>
      <c r="H8" s="325">
        <v>29</v>
      </c>
      <c r="I8" s="325">
        <v>22</v>
      </c>
      <c r="J8" s="325">
        <v>5</v>
      </c>
      <c r="K8" s="325">
        <v>3</v>
      </c>
      <c r="L8" s="325">
        <v>12</v>
      </c>
      <c r="M8" s="325">
        <v>1</v>
      </c>
      <c r="N8" s="326">
        <v>3</v>
      </c>
      <c r="O8" s="407" t="s">
        <v>59</v>
      </c>
    </row>
    <row r="9" spans="1:15" s="115" customFormat="1" ht="16.5" customHeight="1">
      <c r="A9" s="403" t="s">
        <v>172</v>
      </c>
      <c r="B9" s="324">
        <v>37</v>
      </c>
      <c r="C9" s="325">
        <v>7</v>
      </c>
      <c r="D9" s="325">
        <v>38</v>
      </c>
      <c r="E9" s="325">
        <v>37</v>
      </c>
      <c r="F9" s="325">
        <v>36</v>
      </c>
      <c r="G9" s="325">
        <v>37</v>
      </c>
      <c r="H9" s="325">
        <v>37</v>
      </c>
      <c r="I9" s="325">
        <v>32</v>
      </c>
      <c r="J9" s="325">
        <v>31</v>
      </c>
      <c r="K9" s="325">
        <v>32</v>
      </c>
      <c r="L9" s="325">
        <v>34</v>
      </c>
      <c r="M9" s="325">
        <v>28</v>
      </c>
      <c r="N9" s="326">
        <v>37</v>
      </c>
      <c r="O9" s="408" t="s">
        <v>175</v>
      </c>
    </row>
    <row r="10" spans="1:15" s="115" customFormat="1" ht="16.5" customHeight="1">
      <c r="A10" s="404" t="s">
        <v>209</v>
      </c>
      <c r="B10" s="324">
        <v>24</v>
      </c>
      <c r="C10" s="325">
        <v>4</v>
      </c>
      <c r="D10" s="325">
        <v>24</v>
      </c>
      <c r="E10" s="325">
        <v>23</v>
      </c>
      <c r="F10" s="325">
        <v>22</v>
      </c>
      <c r="G10" s="325">
        <v>22</v>
      </c>
      <c r="H10" s="325">
        <v>24</v>
      </c>
      <c r="I10" s="325">
        <v>13</v>
      </c>
      <c r="J10" s="325">
        <v>4</v>
      </c>
      <c r="K10" s="325">
        <v>4</v>
      </c>
      <c r="L10" s="325">
        <v>17</v>
      </c>
      <c r="M10" s="325">
        <v>16</v>
      </c>
      <c r="N10" s="326">
        <v>20</v>
      </c>
      <c r="O10" s="407" t="s">
        <v>210</v>
      </c>
    </row>
    <row r="11" spans="1:15" s="115" customFormat="1" ht="16.5" customHeight="1">
      <c r="A11" s="405" t="s">
        <v>19</v>
      </c>
      <c r="B11" s="327">
        <v>51</v>
      </c>
      <c r="C11" s="328">
        <v>6</v>
      </c>
      <c r="D11" s="328">
        <v>53</v>
      </c>
      <c r="E11" s="328">
        <v>45</v>
      </c>
      <c r="F11" s="328">
        <v>42</v>
      </c>
      <c r="G11" s="328">
        <v>46</v>
      </c>
      <c r="H11" s="328">
        <v>50</v>
      </c>
      <c r="I11" s="328">
        <v>30</v>
      </c>
      <c r="J11" s="328">
        <v>12</v>
      </c>
      <c r="K11" s="328">
        <v>3</v>
      </c>
      <c r="L11" s="328">
        <v>24</v>
      </c>
      <c r="M11" s="328">
        <v>38</v>
      </c>
      <c r="N11" s="329">
        <v>13</v>
      </c>
      <c r="O11" s="409" t="s">
        <v>60</v>
      </c>
    </row>
    <row r="12" spans="1:15" s="117" customFormat="1" ht="16.5" customHeight="1">
      <c r="A12" s="467" t="s">
        <v>148</v>
      </c>
      <c r="B12" s="468"/>
      <c r="C12" s="468"/>
      <c r="D12" s="468"/>
      <c r="E12" s="468"/>
      <c r="F12" s="468"/>
      <c r="G12" s="468"/>
      <c r="H12" s="466" t="s">
        <v>149</v>
      </c>
      <c r="I12" s="466"/>
      <c r="J12" s="466"/>
      <c r="K12" s="466"/>
      <c r="L12" s="466"/>
      <c r="M12" s="466"/>
      <c r="N12" s="466"/>
      <c r="O12" s="466"/>
    </row>
    <row r="13" spans="1:15" ht="16.5" customHeight="1">
      <c r="A13" s="465" t="s">
        <v>174</v>
      </c>
      <c r="B13" s="465"/>
      <c r="C13" s="465"/>
      <c r="D13" s="465"/>
      <c r="E13" s="465"/>
      <c r="F13" s="465"/>
      <c r="G13" s="465"/>
      <c r="H13" s="466" t="s">
        <v>216</v>
      </c>
      <c r="I13" s="466"/>
      <c r="J13" s="466"/>
      <c r="K13" s="466"/>
      <c r="L13" s="466"/>
      <c r="M13" s="466"/>
      <c r="N13" s="466"/>
      <c r="O13" s="466"/>
    </row>
    <row r="14" spans="1:15">
      <c r="H14" s="46"/>
      <c r="I14" s="46"/>
      <c r="J14" s="46"/>
      <c r="K14" s="46"/>
    </row>
    <row r="15" spans="1:15">
      <c r="H15" s="46"/>
      <c r="I15" s="46"/>
      <c r="J15" s="46"/>
      <c r="K15" s="46"/>
    </row>
    <row r="16" spans="1:15">
      <c r="H16" s="46"/>
      <c r="I16" s="46"/>
      <c r="J16" s="46"/>
      <c r="K16" s="46"/>
    </row>
  </sheetData>
  <mergeCells count="11">
    <mergeCell ref="A13:G13"/>
    <mergeCell ref="H13:O13"/>
    <mergeCell ref="H12:O12"/>
    <mergeCell ref="A12:G12"/>
    <mergeCell ref="A1:O1"/>
    <mergeCell ref="A2:O2"/>
    <mergeCell ref="A4:A6"/>
    <mergeCell ref="C4:I4"/>
    <mergeCell ref="J4:N4"/>
    <mergeCell ref="O4:O6"/>
    <mergeCell ref="B5:B6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97" firstPageNumber="33" orientation="landscape" useFirstPageNumber="1" r:id="rId1"/>
  <headerFooter>
    <oddHeader xml:space="preserve">&amp;L&amp;8PCBS: Hotel Activities in the West Bank, (Third Quarter, 2017)&amp;R&amp;8&amp;K00+000ا&amp;K01+000PCBS: النشاط الفندقي في الضفة الغربية، (الربع لثالث، 2017)  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27"/>
  <sheetViews>
    <sheetView rightToLeft="1" tabSelected="1" view="pageBreakPreview" zoomScaleNormal="100" zoomScaleSheetLayoutView="100" workbookViewId="0">
      <selection activeCell="E19" sqref="E19"/>
    </sheetView>
  </sheetViews>
  <sheetFormatPr defaultRowHeight="14.25"/>
  <cols>
    <col min="1" max="1" width="15.625" customWidth="1"/>
    <col min="3" max="4" width="8.875" customWidth="1"/>
    <col min="5" max="5" width="8.25" customWidth="1"/>
    <col min="6" max="6" width="8.375" customWidth="1"/>
    <col min="7" max="7" width="8.625" customWidth="1"/>
    <col min="8" max="10" width="8" customWidth="1"/>
    <col min="11" max="11" width="8.125" customWidth="1"/>
    <col min="12" max="12" width="19.875" customWidth="1"/>
  </cols>
  <sheetData>
    <row r="1" spans="1:17" s="5" customFormat="1" ht="20.100000000000001" customHeight="1">
      <c r="A1" s="454" t="s">
        <v>249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12"/>
    </row>
    <row r="2" spans="1:17" s="5" customFormat="1" ht="20.100000000000001" customHeight="1">
      <c r="A2" s="437" t="s">
        <v>250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12"/>
    </row>
    <row r="3" spans="1:17" ht="6" customHeight="1"/>
    <row r="4" spans="1:17" ht="19.5" customHeight="1">
      <c r="A4" s="482" t="s">
        <v>0</v>
      </c>
      <c r="B4" s="424" t="s">
        <v>109</v>
      </c>
      <c r="C4" s="422" t="s">
        <v>69</v>
      </c>
      <c r="D4" s="427"/>
      <c r="E4" s="428" t="s">
        <v>68</v>
      </c>
      <c r="F4" s="422" t="s">
        <v>67</v>
      </c>
      <c r="G4" s="427"/>
      <c r="H4" s="423" t="s">
        <v>66</v>
      </c>
      <c r="I4" s="429" t="s">
        <v>65</v>
      </c>
      <c r="J4" s="427"/>
      <c r="K4" s="423" t="s">
        <v>64</v>
      </c>
      <c r="L4" s="474" t="s">
        <v>8</v>
      </c>
    </row>
    <row r="5" spans="1:17" ht="19.5" customHeight="1">
      <c r="A5" s="483"/>
      <c r="B5" s="456" t="s">
        <v>99</v>
      </c>
      <c r="C5" s="358" t="s">
        <v>72</v>
      </c>
      <c r="D5" s="359" t="s">
        <v>70</v>
      </c>
      <c r="E5" s="360" t="s">
        <v>65</v>
      </c>
      <c r="F5" s="358" t="s">
        <v>72</v>
      </c>
      <c r="G5" s="359" t="s">
        <v>70</v>
      </c>
      <c r="H5" s="360" t="s">
        <v>65</v>
      </c>
      <c r="I5" s="425" t="s">
        <v>72</v>
      </c>
      <c r="J5" s="426" t="s">
        <v>70</v>
      </c>
      <c r="K5" s="360" t="s">
        <v>65</v>
      </c>
      <c r="L5" s="475"/>
      <c r="M5" s="10"/>
    </row>
    <row r="6" spans="1:17" ht="19.5" customHeight="1">
      <c r="A6" s="484"/>
      <c r="B6" s="471"/>
      <c r="C6" s="410" t="s">
        <v>73</v>
      </c>
      <c r="D6" s="411" t="s">
        <v>71</v>
      </c>
      <c r="E6" s="412" t="s">
        <v>64</v>
      </c>
      <c r="F6" s="410" t="s">
        <v>73</v>
      </c>
      <c r="G6" s="411" t="s">
        <v>71</v>
      </c>
      <c r="H6" s="412" t="s">
        <v>64</v>
      </c>
      <c r="I6" s="412" t="s">
        <v>73</v>
      </c>
      <c r="J6" s="413" t="s">
        <v>71</v>
      </c>
      <c r="K6" s="412" t="s">
        <v>64</v>
      </c>
      <c r="L6" s="476"/>
    </row>
    <row r="7" spans="1:17" ht="16.5" customHeight="1">
      <c r="A7" s="268" t="s">
        <v>123</v>
      </c>
      <c r="B7" s="364">
        <v>142</v>
      </c>
      <c r="C7" s="365">
        <f t="shared" ref="C7:J7" si="0">SUM(C8:C11)</f>
        <v>535</v>
      </c>
      <c r="D7" s="365">
        <f>SUM(D8:D11)</f>
        <v>266</v>
      </c>
      <c r="E7" s="365">
        <f t="shared" si="0"/>
        <v>801</v>
      </c>
      <c r="F7" s="365">
        <f t="shared" si="0"/>
        <v>1962</v>
      </c>
      <c r="G7" s="365">
        <f t="shared" si="0"/>
        <v>530</v>
      </c>
      <c r="H7" s="365">
        <f t="shared" si="0"/>
        <v>2492</v>
      </c>
      <c r="I7" s="365">
        <f t="shared" si="0"/>
        <v>2497</v>
      </c>
      <c r="J7" s="365">
        <f t="shared" si="0"/>
        <v>796</v>
      </c>
      <c r="K7" s="366">
        <f>SUM(K8:K11)</f>
        <v>3293</v>
      </c>
      <c r="L7" s="361" t="s">
        <v>124</v>
      </c>
    </row>
    <row r="8" spans="1:17" ht="16.5" customHeight="1">
      <c r="A8" s="269" t="s">
        <v>40</v>
      </c>
      <c r="B8" s="272">
        <v>30</v>
      </c>
      <c r="C8" s="62">
        <v>70</v>
      </c>
      <c r="D8" s="62">
        <v>9</v>
      </c>
      <c r="E8" s="59">
        <f>D8+C8</f>
        <v>79</v>
      </c>
      <c r="F8" s="62">
        <v>101</v>
      </c>
      <c r="G8" s="62">
        <v>22</v>
      </c>
      <c r="H8" s="59">
        <f>G8+F8</f>
        <v>123</v>
      </c>
      <c r="I8" s="62">
        <f>F8+C8</f>
        <v>171</v>
      </c>
      <c r="J8" s="62">
        <f>G8+D8</f>
        <v>31</v>
      </c>
      <c r="K8" s="273">
        <f>J8+I8</f>
        <v>202</v>
      </c>
      <c r="L8" s="362" t="s">
        <v>14</v>
      </c>
    </row>
    <row r="9" spans="1:17" ht="16.5" customHeight="1">
      <c r="A9" s="269" t="s">
        <v>172</v>
      </c>
      <c r="B9" s="272">
        <v>37</v>
      </c>
      <c r="C9" s="62">
        <v>177</v>
      </c>
      <c r="D9" s="62">
        <v>77</v>
      </c>
      <c r="E9" s="59">
        <f t="shared" ref="E9:E11" si="1">D9+C9</f>
        <v>254</v>
      </c>
      <c r="F9" s="62">
        <v>668</v>
      </c>
      <c r="G9" s="62">
        <v>118</v>
      </c>
      <c r="H9" s="59">
        <f t="shared" ref="H9:H11" si="2">G9+F9</f>
        <v>786</v>
      </c>
      <c r="I9" s="62">
        <f t="shared" ref="I9:I11" si="3">F9+C9</f>
        <v>845</v>
      </c>
      <c r="J9" s="62">
        <f t="shared" ref="J9:J11" si="4">G9+D9</f>
        <v>195</v>
      </c>
      <c r="K9" s="273">
        <f t="shared" ref="K9:K11" si="5">J9+I9</f>
        <v>1040</v>
      </c>
      <c r="L9" s="362" t="s">
        <v>177</v>
      </c>
    </row>
    <row r="10" spans="1:17" ht="16.5" customHeight="1">
      <c r="A10" s="270" t="s">
        <v>209</v>
      </c>
      <c r="B10" s="272">
        <v>24</v>
      </c>
      <c r="C10" s="62">
        <v>143</v>
      </c>
      <c r="D10" s="62">
        <v>87</v>
      </c>
      <c r="E10" s="59">
        <f t="shared" si="1"/>
        <v>230</v>
      </c>
      <c r="F10" s="62">
        <v>499</v>
      </c>
      <c r="G10" s="62">
        <v>199</v>
      </c>
      <c r="H10" s="59">
        <f t="shared" si="2"/>
        <v>698</v>
      </c>
      <c r="I10" s="62">
        <f t="shared" si="3"/>
        <v>642</v>
      </c>
      <c r="J10" s="62">
        <f t="shared" si="4"/>
        <v>286</v>
      </c>
      <c r="K10" s="273">
        <f t="shared" si="5"/>
        <v>928</v>
      </c>
      <c r="L10" s="27" t="s">
        <v>210</v>
      </c>
    </row>
    <row r="11" spans="1:17" ht="16.5" customHeight="1">
      <c r="A11" s="271" t="s">
        <v>19</v>
      </c>
      <c r="B11" s="274">
        <v>51</v>
      </c>
      <c r="C11" s="260">
        <v>145</v>
      </c>
      <c r="D11" s="260">
        <v>93</v>
      </c>
      <c r="E11" s="275">
        <f t="shared" si="1"/>
        <v>238</v>
      </c>
      <c r="F11" s="260">
        <v>694</v>
      </c>
      <c r="G11" s="260">
        <v>191</v>
      </c>
      <c r="H11" s="275">
        <f t="shared" si="2"/>
        <v>885</v>
      </c>
      <c r="I11" s="260">
        <f t="shared" si="3"/>
        <v>839</v>
      </c>
      <c r="J11" s="260">
        <f t="shared" si="4"/>
        <v>284</v>
      </c>
      <c r="K11" s="276">
        <f t="shared" si="5"/>
        <v>1123</v>
      </c>
      <c r="L11" s="363" t="s">
        <v>20</v>
      </c>
    </row>
    <row r="12" spans="1:17" ht="16.5" customHeight="1">
      <c r="A12" s="480" t="s">
        <v>230</v>
      </c>
      <c r="B12" s="481"/>
      <c r="C12" s="481"/>
      <c r="D12" s="481"/>
      <c r="E12" s="481"/>
      <c r="F12" s="481"/>
      <c r="G12" s="477" t="s">
        <v>229</v>
      </c>
      <c r="H12" s="478"/>
      <c r="I12" s="477"/>
      <c r="J12" s="478"/>
      <c r="K12" s="477"/>
      <c r="L12" s="479"/>
    </row>
    <row r="13" spans="1:17" ht="16.5" customHeight="1">
      <c r="A13" s="485" t="s">
        <v>176</v>
      </c>
      <c r="B13" s="485"/>
      <c r="C13" s="485"/>
      <c r="D13" s="485"/>
      <c r="E13" s="485"/>
      <c r="F13" s="485"/>
      <c r="G13" s="477" t="s">
        <v>216</v>
      </c>
      <c r="H13" s="478"/>
      <c r="I13" s="477"/>
      <c r="J13" s="478"/>
      <c r="K13" s="477"/>
      <c r="L13" s="479"/>
      <c r="M13" s="472"/>
      <c r="N13" s="473"/>
      <c r="O13" s="472"/>
      <c r="P13" s="473"/>
      <c r="Q13" s="472"/>
    </row>
    <row r="14" spans="1:17">
      <c r="H14" s="46"/>
      <c r="I14" s="46"/>
      <c r="J14" s="46"/>
      <c r="K14" s="46"/>
    </row>
    <row r="16" spans="1:17">
      <c r="D16" s="261"/>
      <c r="G16" s="261"/>
    </row>
    <row r="24" spans="4:7">
      <c r="D24" s="7"/>
      <c r="E24" s="7"/>
      <c r="F24" s="7"/>
      <c r="G24" s="7"/>
    </row>
    <row r="25" spans="4:7">
      <c r="D25" s="7"/>
      <c r="E25" s="7"/>
      <c r="F25" s="7"/>
      <c r="G25" s="7"/>
    </row>
    <row r="26" spans="4:7">
      <c r="D26" s="7"/>
      <c r="E26" s="7"/>
      <c r="F26" s="7"/>
      <c r="G26" s="7"/>
    </row>
    <row r="27" spans="4:7">
      <c r="D27" s="7"/>
      <c r="E27" s="7"/>
      <c r="F27" s="7"/>
      <c r="G27" s="7"/>
    </row>
  </sheetData>
  <mergeCells count="10">
    <mergeCell ref="M13:Q13"/>
    <mergeCell ref="L4:L6"/>
    <mergeCell ref="G12:L12"/>
    <mergeCell ref="A12:F12"/>
    <mergeCell ref="A1:L1"/>
    <mergeCell ref="A2:L2"/>
    <mergeCell ref="A4:A6"/>
    <mergeCell ref="B5:B6"/>
    <mergeCell ref="A13:F13"/>
    <mergeCell ref="G13:L13"/>
  </mergeCells>
  <printOptions horizontalCentered="1"/>
  <pageMargins left="0.39370078740157483" right="0.39370078740157483" top="0.78740157480314965" bottom="0.78740157480314965" header="0.39370078740157483" footer="0.39370078740157483"/>
  <pageSetup paperSize="9" firstPageNumber="34" orientation="landscape" useFirstPageNumber="1" r:id="rId1"/>
  <headerFooter>
    <oddHeader xml:space="preserve">&amp;L&amp;8PCBS: Hotel Activities in the West Bank, (Third Quarter, 2017)&amp;R&amp;8&amp;K00+000ا&amp;K01+000PCBS: النشاط الفندقي في الضفة الغربية، (الربع لثالث، 2017)  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26"/>
  <sheetViews>
    <sheetView rightToLeft="1" tabSelected="1" view="pageBreakPreview" zoomScaleNormal="100" zoomScaleSheetLayoutView="100" workbookViewId="0">
      <selection activeCell="E19" sqref="E19"/>
    </sheetView>
  </sheetViews>
  <sheetFormatPr defaultRowHeight="14.25"/>
  <cols>
    <col min="1" max="1" width="13.375" customWidth="1"/>
    <col min="2" max="2" width="8.875" customWidth="1"/>
    <col min="3" max="3" width="7.75" customWidth="1"/>
    <col min="4" max="4" width="8.625" customWidth="1"/>
    <col min="5" max="5" width="6.375" customWidth="1"/>
    <col min="6" max="6" width="7.625" customWidth="1"/>
    <col min="7" max="7" width="4.875" customWidth="1"/>
    <col min="8" max="8" width="8.75" customWidth="1"/>
    <col min="9" max="9" width="5.375" customWidth="1"/>
    <col min="10" max="10" width="8.25" customWidth="1"/>
    <col min="11" max="11" width="6.25" customWidth="1"/>
    <col min="12" max="12" width="8.25" customWidth="1"/>
    <col min="13" max="13" width="5.875" customWidth="1"/>
    <col min="14" max="14" width="11.125" customWidth="1"/>
    <col min="15" max="15" width="19.625" customWidth="1"/>
  </cols>
  <sheetData>
    <row r="1" spans="1:15" ht="20.100000000000001" customHeight="1">
      <c r="A1" s="486" t="s">
        <v>235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</row>
    <row r="2" spans="1:15" ht="20.100000000000001" customHeight="1">
      <c r="A2" s="437" t="s">
        <v>236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</row>
    <row r="3" spans="1:15" ht="6" customHeight="1">
      <c r="A3" s="2"/>
    </row>
    <row r="4" spans="1:15" ht="18" customHeight="1">
      <c r="A4" s="439" t="s">
        <v>0</v>
      </c>
      <c r="B4" s="439" t="s">
        <v>1</v>
      </c>
      <c r="C4" s="493" t="s">
        <v>74</v>
      </c>
      <c r="D4" s="463" t="s">
        <v>111</v>
      </c>
      <c r="E4" s="464"/>
      <c r="F4" s="464"/>
      <c r="G4" s="464"/>
      <c r="H4" s="464"/>
      <c r="I4" s="464"/>
      <c r="J4" s="461" t="s">
        <v>76</v>
      </c>
      <c r="K4" s="461"/>
      <c r="L4" s="461"/>
      <c r="M4" s="462"/>
      <c r="N4" s="459" t="s">
        <v>7</v>
      </c>
      <c r="O4" s="448" t="s">
        <v>8</v>
      </c>
    </row>
    <row r="5" spans="1:15" ht="18" customHeight="1">
      <c r="A5" s="440"/>
      <c r="B5" s="440"/>
      <c r="C5" s="494"/>
      <c r="D5" s="488" t="s">
        <v>77</v>
      </c>
      <c r="E5" s="489"/>
      <c r="F5" s="488" t="s">
        <v>79</v>
      </c>
      <c r="G5" s="489"/>
      <c r="H5" s="488" t="s">
        <v>81</v>
      </c>
      <c r="I5" s="489"/>
      <c r="J5" s="488" t="s">
        <v>83</v>
      </c>
      <c r="K5" s="489"/>
      <c r="L5" s="488" t="s">
        <v>147</v>
      </c>
      <c r="M5" s="496"/>
      <c r="N5" s="449"/>
      <c r="O5" s="449"/>
    </row>
    <row r="6" spans="1:15" ht="23.25" customHeight="1">
      <c r="A6" s="440"/>
      <c r="B6" s="440"/>
      <c r="C6" s="492" t="s">
        <v>120</v>
      </c>
      <c r="D6" s="490" t="s">
        <v>78</v>
      </c>
      <c r="E6" s="491"/>
      <c r="F6" s="490" t="s">
        <v>80</v>
      </c>
      <c r="G6" s="491"/>
      <c r="H6" s="490" t="s">
        <v>82</v>
      </c>
      <c r="I6" s="491"/>
      <c r="J6" s="490" t="s">
        <v>84</v>
      </c>
      <c r="K6" s="491"/>
      <c r="L6" s="497"/>
      <c r="M6" s="498"/>
      <c r="N6" s="449"/>
      <c r="O6" s="449"/>
    </row>
    <row r="7" spans="1:15" ht="32.25" customHeight="1">
      <c r="A7" s="441"/>
      <c r="B7" s="440"/>
      <c r="C7" s="492"/>
      <c r="D7" s="376" t="s">
        <v>246</v>
      </c>
      <c r="E7" s="238" t="s">
        <v>9</v>
      </c>
      <c r="F7" s="376" t="s">
        <v>246</v>
      </c>
      <c r="G7" s="24" t="s">
        <v>9</v>
      </c>
      <c r="H7" s="376" t="s">
        <v>246</v>
      </c>
      <c r="I7" s="23" t="s">
        <v>9</v>
      </c>
      <c r="J7" s="376" t="s">
        <v>246</v>
      </c>
      <c r="K7" s="23" t="s">
        <v>9</v>
      </c>
      <c r="L7" s="376" t="s">
        <v>246</v>
      </c>
      <c r="M7" s="23" t="s">
        <v>9</v>
      </c>
      <c r="N7" s="449"/>
      <c r="O7" s="460"/>
    </row>
    <row r="8" spans="1:15" ht="16.5" customHeight="1">
      <c r="A8" s="265" t="s">
        <v>123</v>
      </c>
      <c r="B8" s="22"/>
      <c r="C8" s="56"/>
      <c r="D8" s="311">
        <v>12417</v>
      </c>
      <c r="E8" s="312">
        <v>9.3000000000000007</v>
      </c>
      <c r="F8" s="311">
        <v>1109</v>
      </c>
      <c r="G8" s="286">
        <v>0.8</v>
      </c>
      <c r="H8" s="311">
        <v>37308</v>
      </c>
      <c r="I8" s="286">
        <v>27.7</v>
      </c>
      <c r="J8" s="311">
        <v>15137</v>
      </c>
      <c r="K8" s="286">
        <v>11.3</v>
      </c>
      <c r="L8" s="311">
        <v>10819</v>
      </c>
      <c r="M8" s="312">
        <v>8.1</v>
      </c>
      <c r="N8" s="37"/>
      <c r="O8" s="367" t="s">
        <v>124</v>
      </c>
    </row>
    <row r="9" spans="1:15" ht="16.5" customHeight="1">
      <c r="A9" s="266" t="s">
        <v>11</v>
      </c>
      <c r="B9" s="31" t="s">
        <v>223</v>
      </c>
      <c r="C9" s="315">
        <v>129</v>
      </c>
      <c r="D9" s="313">
        <v>5322</v>
      </c>
      <c r="E9" s="314">
        <v>15</v>
      </c>
      <c r="F9" s="313">
        <v>399</v>
      </c>
      <c r="G9" s="287">
        <v>1.1000000000000001</v>
      </c>
      <c r="H9" s="313">
        <v>9393</v>
      </c>
      <c r="I9" s="287">
        <v>26.5</v>
      </c>
      <c r="J9" s="313">
        <v>4030</v>
      </c>
      <c r="K9" s="287">
        <v>11.4</v>
      </c>
      <c r="L9" s="313">
        <v>3165</v>
      </c>
      <c r="M9" s="314">
        <v>8.9</v>
      </c>
      <c r="N9" s="34" t="s">
        <v>226</v>
      </c>
      <c r="O9" s="349" t="s">
        <v>12</v>
      </c>
    </row>
    <row r="10" spans="1:15" ht="16.5" customHeight="1">
      <c r="A10" s="266"/>
      <c r="B10" s="31" t="s">
        <v>224</v>
      </c>
      <c r="C10" s="315">
        <v>141</v>
      </c>
      <c r="D10" s="313">
        <v>4153</v>
      </c>
      <c r="E10" s="314">
        <v>9.6999999999999993</v>
      </c>
      <c r="F10" s="313">
        <v>385</v>
      </c>
      <c r="G10" s="287">
        <v>0.9</v>
      </c>
      <c r="H10" s="313">
        <v>15094</v>
      </c>
      <c r="I10" s="287">
        <v>35.200000000000003</v>
      </c>
      <c r="J10" s="313">
        <v>4193</v>
      </c>
      <c r="K10" s="287">
        <v>9.8000000000000007</v>
      </c>
      <c r="L10" s="313">
        <v>3097</v>
      </c>
      <c r="M10" s="314">
        <v>7.2</v>
      </c>
      <c r="N10" s="34" t="s">
        <v>227</v>
      </c>
      <c r="O10" s="349"/>
    </row>
    <row r="11" spans="1:15" ht="16.5" customHeight="1">
      <c r="A11" s="266"/>
      <c r="B11" s="31" t="s">
        <v>225</v>
      </c>
      <c r="C11" s="315">
        <v>142</v>
      </c>
      <c r="D11" s="313">
        <v>2942</v>
      </c>
      <c r="E11" s="314">
        <v>5.3</v>
      </c>
      <c r="F11" s="313">
        <v>325</v>
      </c>
      <c r="G11" s="287">
        <v>0.6</v>
      </c>
      <c r="H11" s="313">
        <v>12821</v>
      </c>
      <c r="I11" s="287">
        <v>23</v>
      </c>
      <c r="J11" s="313">
        <v>6914</v>
      </c>
      <c r="K11" s="287">
        <v>12.4</v>
      </c>
      <c r="L11" s="313">
        <v>4557</v>
      </c>
      <c r="M11" s="314">
        <v>8.1999999999999993</v>
      </c>
      <c r="N11" s="34" t="s">
        <v>228</v>
      </c>
      <c r="O11" s="349"/>
    </row>
    <row r="12" spans="1:15" ht="16.5" customHeight="1">
      <c r="A12" s="263" t="s">
        <v>13</v>
      </c>
      <c r="B12" s="32" t="s">
        <v>223</v>
      </c>
      <c r="C12" s="297">
        <v>30</v>
      </c>
      <c r="D12" s="296">
        <v>738</v>
      </c>
      <c r="E12" s="295">
        <v>10.199999999999999</v>
      </c>
      <c r="F12" s="296">
        <v>98</v>
      </c>
      <c r="G12" s="289">
        <v>1.4</v>
      </c>
      <c r="H12" s="296">
        <v>6085</v>
      </c>
      <c r="I12" s="289">
        <v>84</v>
      </c>
      <c r="J12" s="296">
        <v>25</v>
      </c>
      <c r="K12" s="289">
        <v>0.3</v>
      </c>
      <c r="L12" s="296">
        <v>77</v>
      </c>
      <c r="M12" s="295">
        <v>1.1000000000000001</v>
      </c>
      <c r="N12" s="35" t="s">
        <v>226</v>
      </c>
      <c r="O12" s="346" t="s">
        <v>14</v>
      </c>
    </row>
    <row r="13" spans="1:15" s="39" customFormat="1" ht="16.5" customHeight="1">
      <c r="A13" s="263"/>
      <c r="B13" s="32" t="s">
        <v>224</v>
      </c>
      <c r="C13" s="297">
        <v>30</v>
      </c>
      <c r="D13" s="296">
        <v>833</v>
      </c>
      <c r="E13" s="295">
        <v>10.6</v>
      </c>
      <c r="F13" s="296">
        <v>77</v>
      </c>
      <c r="G13" s="289">
        <v>1</v>
      </c>
      <c r="H13" s="296">
        <v>6598</v>
      </c>
      <c r="I13" s="289">
        <v>84.1</v>
      </c>
      <c r="J13" s="296">
        <v>19</v>
      </c>
      <c r="K13" s="289">
        <v>0.2</v>
      </c>
      <c r="L13" s="296">
        <v>41</v>
      </c>
      <c r="M13" s="295">
        <v>0.5</v>
      </c>
      <c r="N13" s="35" t="s">
        <v>227</v>
      </c>
      <c r="O13" s="346"/>
    </row>
    <row r="14" spans="1:15" ht="16.5" customHeight="1">
      <c r="A14" s="263"/>
      <c r="B14" s="32" t="s">
        <v>225</v>
      </c>
      <c r="C14" s="297">
        <v>30</v>
      </c>
      <c r="D14" s="296">
        <v>574</v>
      </c>
      <c r="E14" s="295">
        <v>6.7</v>
      </c>
      <c r="F14" s="296">
        <v>32</v>
      </c>
      <c r="G14" s="289">
        <v>0.4</v>
      </c>
      <c r="H14" s="296">
        <v>7588</v>
      </c>
      <c r="I14" s="289">
        <v>88.9</v>
      </c>
      <c r="J14" s="296">
        <v>22</v>
      </c>
      <c r="K14" s="289">
        <v>0.3</v>
      </c>
      <c r="L14" s="296">
        <v>49</v>
      </c>
      <c r="M14" s="295">
        <v>0.6</v>
      </c>
      <c r="N14" s="35" t="s">
        <v>228</v>
      </c>
      <c r="O14" s="346"/>
    </row>
    <row r="15" spans="1:15" ht="16.5" customHeight="1">
      <c r="A15" s="263" t="s">
        <v>166</v>
      </c>
      <c r="B15" s="30" t="s">
        <v>223</v>
      </c>
      <c r="C15" s="297">
        <v>38</v>
      </c>
      <c r="D15" s="296">
        <v>1588</v>
      </c>
      <c r="E15" s="295">
        <v>40</v>
      </c>
      <c r="F15" s="296">
        <v>64</v>
      </c>
      <c r="G15" s="289">
        <v>1.6</v>
      </c>
      <c r="H15" s="296">
        <v>942</v>
      </c>
      <c r="I15" s="289">
        <v>23.8</v>
      </c>
      <c r="J15" s="296">
        <v>250</v>
      </c>
      <c r="K15" s="289">
        <v>6.3</v>
      </c>
      <c r="L15" s="296">
        <v>413</v>
      </c>
      <c r="M15" s="295">
        <v>10.4</v>
      </c>
      <c r="N15" s="35" t="s">
        <v>226</v>
      </c>
      <c r="O15" s="362" t="s">
        <v>168</v>
      </c>
    </row>
    <row r="16" spans="1:15" ht="16.5" customHeight="1">
      <c r="A16" s="263"/>
      <c r="B16" s="30" t="s">
        <v>224</v>
      </c>
      <c r="C16" s="297">
        <v>38</v>
      </c>
      <c r="D16" s="296">
        <v>1107</v>
      </c>
      <c r="E16" s="295">
        <v>18</v>
      </c>
      <c r="F16" s="296">
        <v>81</v>
      </c>
      <c r="G16" s="289">
        <v>1.3</v>
      </c>
      <c r="H16" s="296">
        <v>3745</v>
      </c>
      <c r="I16" s="289">
        <v>60.9</v>
      </c>
      <c r="J16" s="296">
        <v>288</v>
      </c>
      <c r="K16" s="289">
        <v>4.7</v>
      </c>
      <c r="L16" s="296">
        <v>259</v>
      </c>
      <c r="M16" s="295">
        <v>4.2</v>
      </c>
      <c r="N16" s="35" t="s">
        <v>227</v>
      </c>
      <c r="O16" s="362"/>
    </row>
    <row r="17" spans="1:15" ht="16.5" customHeight="1">
      <c r="A17" s="263"/>
      <c r="B17" s="30" t="s">
        <v>225</v>
      </c>
      <c r="C17" s="297">
        <v>37</v>
      </c>
      <c r="D17" s="296">
        <v>1117</v>
      </c>
      <c r="E17" s="295">
        <v>29.3</v>
      </c>
      <c r="F17" s="296">
        <v>50</v>
      </c>
      <c r="G17" s="289">
        <v>1.3</v>
      </c>
      <c r="H17" s="296">
        <v>859</v>
      </c>
      <c r="I17" s="289">
        <v>22.5</v>
      </c>
      <c r="J17" s="296">
        <v>547</v>
      </c>
      <c r="K17" s="289">
        <v>14.4</v>
      </c>
      <c r="L17" s="296">
        <v>468</v>
      </c>
      <c r="M17" s="295">
        <v>12.3</v>
      </c>
      <c r="N17" s="35" t="s">
        <v>228</v>
      </c>
      <c r="O17" s="362"/>
    </row>
    <row r="18" spans="1:15" ht="16.5" customHeight="1">
      <c r="A18" s="263" t="s">
        <v>209</v>
      </c>
      <c r="B18" s="30" t="s">
        <v>223</v>
      </c>
      <c r="C18" s="297">
        <v>21</v>
      </c>
      <c r="D18" s="296">
        <v>576</v>
      </c>
      <c r="E18" s="295">
        <v>6</v>
      </c>
      <c r="F18" s="296">
        <v>94</v>
      </c>
      <c r="G18" s="289">
        <v>1</v>
      </c>
      <c r="H18" s="296">
        <v>1029</v>
      </c>
      <c r="I18" s="289">
        <v>10.8</v>
      </c>
      <c r="J18" s="296">
        <v>1351</v>
      </c>
      <c r="K18" s="289">
        <v>14.2</v>
      </c>
      <c r="L18" s="296">
        <v>1628</v>
      </c>
      <c r="M18" s="295">
        <v>17.100000000000001</v>
      </c>
      <c r="N18" s="35" t="s">
        <v>226</v>
      </c>
      <c r="O18" s="346" t="s">
        <v>210</v>
      </c>
    </row>
    <row r="19" spans="1:15" ht="16.5" customHeight="1">
      <c r="A19" s="263"/>
      <c r="B19" s="30" t="s">
        <v>224</v>
      </c>
      <c r="C19" s="297">
        <v>27</v>
      </c>
      <c r="D19" s="296">
        <v>610</v>
      </c>
      <c r="E19" s="295">
        <v>5.6</v>
      </c>
      <c r="F19" s="296">
        <v>11</v>
      </c>
      <c r="G19" s="289">
        <v>0.1</v>
      </c>
      <c r="H19" s="296">
        <v>1469</v>
      </c>
      <c r="I19" s="289">
        <v>13.5</v>
      </c>
      <c r="J19" s="296">
        <v>1765</v>
      </c>
      <c r="K19" s="289">
        <v>16.3</v>
      </c>
      <c r="L19" s="296">
        <v>1955</v>
      </c>
      <c r="M19" s="295">
        <v>18</v>
      </c>
      <c r="N19" s="35" t="s">
        <v>227</v>
      </c>
      <c r="O19" s="346"/>
    </row>
    <row r="20" spans="1:15" ht="16.5" customHeight="1">
      <c r="A20" s="263"/>
      <c r="B20" s="30" t="s">
        <v>225</v>
      </c>
      <c r="C20" s="297">
        <v>24</v>
      </c>
      <c r="D20" s="296">
        <v>299</v>
      </c>
      <c r="E20" s="295">
        <v>3.1</v>
      </c>
      <c r="F20" s="296">
        <v>14</v>
      </c>
      <c r="G20" s="289">
        <v>0.1</v>
      </c>
      <c r="H20" s="296">
        <v>790</v>
      </c>
      <c r="I20" s="289">
        <v>8.1</v>
      </c>
      <c r="J20" s="296">
        <v>1876</v>
      </c>
      <c r="K20" s="289">
        <v>19.2</v>
      </c>
      <c r="L20" s="296">
        <v>2141</v>
      </c>
      <c r="M20" s="295">
        <v>21.9</v>
      </c>
      <c r="N20" s="35" t="s">
        <v>228</v>
      </c>
      <c r="O20" s="346"/>
    </row>
    <row r="21" spans="1:15" ht="16.5" customHeight="1">
      <c r="A21" s="263" t="s">
        <v>19</v>
      </c>
      <c r="B21" s="30" t="s">
        <v>223</v>
      </c>
      <c r="C21" s="297">
        <v>40</v>
      </c>
      <c r="D21" s="296">
        <v>2420</v>
      </c>
      <c r="E21" s="295">
        <v>16.399999999999999</v>
      </c>
      <c r="F21" s="296">
        <v>143</v>
      </c>
      <c r="G21" s="289">
        <v>1</v>
      </c>
      <c r="H21" s="296">
        <v>1337</v>
      </c>
      <c r="I21" s="289">
        <v>9.1</v>
      </c>
      <c r="J21" s="296">
        <v>2404</v>
      </c>
      <c r="K21" s="289">
        <v>16.3</v>
      </c>
      <c r="L21" s="296">
        <v>1047</v>
      </c>
      <c r="M21" s="295">
        <v>7.1</v>
      </c>
      <c r="N21" s="35" t="s">
        <v>226</v>
      </c>
      <c r="O21" s="346" t="s">
        <v>20</v>
      </c>
    </row>
    <row r="22" spans="1:15" ht="16.5" customHeight="1">
      <c r="A22" s="263"/>
      <c r="B22" s="30" t="s">
        <v>224</v>
      </c>
      <c r="C22" s="297">
        <v>46</v>
      </c>
      <c r="D22" s="296">
        <v>1603</v>
      </c>
      <c r="E22" s="295">
        <v>8.9</v>
      </c>
      <c r="F22" s="296">
        <v>216</v>
      </c>
      <c r="G22" s="289">
        <v>1.2</v>
      </c>
      <c r="H22" s="296">
        <v>3282</v>
      </c>
      <c r="I22" s="289">
        <v>18.2</v>
      </c>
      <c r="J22" s="296">
        <v>2121</v>
      </c>
      <c r="K22" s="289">
        <v>11.8</v>
      </c>
      <c r="L22" s="296">
        <v>842</v>
      </c>
      <c r="M22" s="295">
        <v>4.7</v>
      </c>
      <c r="N22" s="35" t="s">
        <v>227</v>
      </c>
      <c r="O22" s="346"/>
    </row>
    <row r="23" spans="1:15" ht="16.5" customHeight="1">
      <c r="A23" s="264"/>
      <c r="B23" s="33" t="s">
        <v>225</v>
      </c>
      <c r="C23" s="299">
        <v>51</v>
      </c>
      <c r="D23" s="298">
        <v>952</v>
      </c>
      <c r="E23" s="300">
        <v>2.8</v>
      </c>
      <c r="F23" s="298">
        <v>229</v>
      </c>
      <c r="G23" s="291">
        <v>0.7</v>
      </c>
      <c r="H23" s="298">
        <v>3584</v>
      </c>
      <c r="I23" s="291">
        <v>10.6</v>
      </c>
      <c r="J23" s="298">
        <v>4469</v>
      </c>
      <c r="K23" s="291">
        <v>13.3</v>
      </c>
      <c r="L23" s="298">
        <v>1899</v>
      </c>
      <c r="M23" s="300">
        <v>5.6</v>
      </c>
      <c r="N23" s="36" t="s">
        <v>228</v>
      </c>
      <c r="O23" s="348"/>
    </row>
    <row r="24" spans="1:15" s="54" customFormat="1" ht="16.5" customHeight="1">
      <c r="A24" s="487" t="s">
        <v>170</v>
      </c>
      <c r="B24" s="487"/>
      <c r="C24" s="487"/>
      <c r="D24" s="487"/>
      <c r="E24" s="487"/>
      <c r="F24" s="487"/>
      <c r="G24" s="487"/>
      <c r="H24" s="487"/>
      <c r="I24" s="495" t="s">
        <v>215</v>
      </c>
      <c r="J24" s="495"/>
      <c r="K24" s="495"/>
      <c r="L24" s="495"/>
      <c r="M24" s="495"/>
      <c r="N24" s="495"/>
      <c r="O24" s="495"/>
    </row>
    <row r="26" spans="1:15">
      <c r="D26" s="15"/>
      <c r="E26" s="6"/>
      <c r="F26" s="7"/>
    </row>
  </sheetData>
  <mergeCells count="21">
    <mergeCell ref="I24:O24"/>
    <mergeCell ref="O4:O7"/>
    <mergeCell ref="J5:K5"/>
    <mergeCell ref="J6:K6"/>
    <mergeCell ref="L5:M6"/>
    <mergeCell ref="A1:O1"/>
    <mergeCell ref="A2:O2"/>
    <mergeCell ref="A24:H24"/>
    <mergeCell ref="H5:I5"/>
    <mergeCell ref="H6:I6"/>
    <mergeCell ref="C6:C7"/>
    <mergeCell ref="C4:C5"/>
    <mergeCell ref="A4:A7"/>
    <mergeCell ref="B4:B7"/>
    <mergeCell ref="D4:I4"/>
    <mergeCell ref="J4:M4"/>
    <mergeCell ref="N4:N7"/>
    <mergeCell ref="D5:E5"/>
    <mergeCell ref="D6:E6"/>
    <mergeCell ref="F5:G5"/>
    <mergeCell ref="F6:G6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97" firstPageNumber="35" orientation="landscape" useFirstPageNumber="1" r:id="rId1"/>
  <headerFooter>
    <oddHeader xml:space="preserve">&amp;L&amp;8PCBS: Hotel Activities in the West Bank, (Third Quarter, 2017)&amp;R&amp;8&amp;K00+000ا&amp;K01+000PCBS: النشاط الفندقي في الضفة الغربية، (الربع لثالث، 2017) 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T29"/>
  <sheetViews>
    <sheetView rightToLeft="1" tabSelected="1" view="pageBreakPreview" zoomScaleNormal="100" zoomScaleSheetLayoutView="100" workbookViewId="0">
      <selection activeCell="E19" sqref="E19"/>
    </sheetView>
  </sheetViews>
  <sheetFormatPr defaultRowHeight="14.25"/>
  <cols>
    <col min="1" max="1" width="12.75" customWidth="1"/>
    <col min="2" max="2" width="8.375" customWidth="1"/>
    <col min="3" max="3" width="7.375" customWidth="1"/>
    <col min="4" max="4" width="5.25" customWidth="1"/>
    <col min="5" max="5" width="8.25" customWidth="1"/>
    <col min="6" max="6" width="6.125" customWidth="1"/>
    <col min="7" max="7" width="7.75" customWidth="1"/>
    <col min="8" max="8" width="5.125" customWidth="1"/>
    <col min="9" max="9" width="7.125" customWidth="1"/>
    <col min="10" max="10" width="5.375" bestFit="1" customWidth="1"/>
    <col min="11" max="11" width="7.25" customWidth="1"/>
    <col min="12" max="12" width="6.125" customWidth="1"/>
    <col min="13" max="13" width="8" customWidth="1"/>
    <col min="14" max="14" width="6.125" bestFit="1" customWidth="1"/>
    <col min="15" max="15" width="11.125" customWidth="1"/>
    <col min="16" max="16" width="17.375" customWidth="1"/>
    <col min="20" max="20" width="14.125" bestFit="1" customWidth="1"/>
  </cols>
  <sheetData>
    <row r="1" spans="1:20" ht="20.100000000000001" customHeight="1">
      <c r="A1" s="506" t="s">
        <v>238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7"/>
      <c r="O1" s="507"/>
      <c r="P1" s="507"/>
    </row>
    <row r="2" spans="1:20" ht="20.100000000000001" customHeight="1">
      <c r="A2" s="437" t="s">
        <v>237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508"/>
      <c r="O2" s="508"/>
      <c r="P2" s="508"/>
    </row>
    <row r="3" spans="1:20" ht="6" customHeight="1">
      <c r="A3" s="2"/>
    </row>
    <row r="4" spans="1:20" ht="18" customHeight="1">
      <c r="A4" s="439" t="s">
        <v>0</v>
      </c>
      <c r="B4" s="444" t="s">
        <v>1</v>
      </c>
      <c r="C4" s="463" t="s">
        <v>153</v>
      </c>
      <c r="D4" s="464"/>
      <c r="E4" s="464"/>
      <c r="F4" s="464"/>
      <c r="G4" s="464"/>
      <c r="H4" s="464"/>
      <c r="I4" s="461" t="s">
        <v>76</v>
      </c>
      <c r="J4" s="461"/>
      <c r="K4" s="461"/>
      <c r="L4" s="462"/>
      <c r="M4" s="444" t="s">
        <v>65</v>
      </c>
      <c r="N4" s="445"/>
      <c r="O4" s="448" t="s">
        <v>7</v>
      </c>
      <c r="P4" s="448" t="s">
        <v>8</v>
      </c>
    </row>
    <row r="5" spans="1:20" ht="18" customHeight="1">
      <c r="A5" s="440"/>
      <c r="B5" s="440"/>
      <c r="C5" s="509" t="s">
        <v>88</v>
      </c>
      <c r="D5" s="509"/>
      <c r="E5" s="488" t="s">
        <v>89</v>
      </c>
      <c r="F5" s="489"/>
      <c r="G5" s="488" t="s">
        <v>91</v>
      </c>
      <c r="H5" s="489"/>
      <c r="I5" s="500" t="s">
        <v>93</v>
      </c>
      <c r="J5" s="501"/>
      <c r="K5" s="500" t="s">
        <v>104</v>
      </c>
      <c r="L5" s="501"/>
      <c r="M5" s="457"/>
      <c r="N5" s="499"/>
      <c r="O5" s="449"/>
      <c r="P5" s="449"/>
    </row>
    <row r="6" spans="1:20" ht="36.75" customHeight="1">
      <c r="A6" s="440"/>
      <c r="B6" s="440"/>
      <c r="C6" s="490" t="s">
        <v>178</v>
      </c>
      <c r="D6" s="491"/>
      <c r="E6" s="490" t="s">
        <v>90</v>
      </c>
      <c r="F6" s="491"/>
      <c r="G6" s="490" t="s">
        <v>92</v>
      </c>
      <c r="H6" s="491"/>
      <c r="I6" s="490" t="s">
        <v>94</v>
      </c>
      <c r="J6" s="491"/>
      <c r="K6" s="502" t="s">
        <v>105</v>
      </c>
      <c r="L6" s="503"/>
      <c r="M6" s="450" t="s">
        <v>64</v>
      </c>
      <c r="N6" s="451"/>
      <c r="O6" s="449"/>
      <c r="P6" s="449"/>
    </row>
    <row r="7" spans="1:20" ht="33" customHeight="1">
      <c r="A7" s="441"/>
      <c r="B7" s="440"/>
      <c r="C7" s="376" t="s">
        <v>246</v>
      </c>
      <c r="D7" s="369" t="s">
        <v>9</v>
      </c>
      <c r="E7" s="376" t="s">
        <v>246</v>
      </c>
      <c r="F7" s="369" t="s">
        <v>9</v>
      </c>
      <c r="G7" s="376" t="s">
        <v>246</v>
      </c>
      <c r="H7" s="369" t="s">
        <v>9</v>
      </c>
      <c r="I7" s="376" t="s">
        <v>246</v>
      </c>
      <c r="J7" s="23" t="s">
        <v>9</v>
      </c>
      <c r="K7" s="376" t="s">
        <v>246</v>
      </c>
      <c r="L7" s="23" t="s">
        <v>9</v>
      </c>
      <c r="M7" s="376" t="s">
        <v>246</v>
      </c>
      <c r="N7" s="23" t="s">
        <v>9</v>
      </c>
      <c r="O7" s="449"/>
      <c r="P7" s="460"/>
    </row>
    <row r="8" spans="1:20" s="28" customFormat="1" ht="16.5" customHeight="1">
      <c r="A8" s="265" t="s">
        <v>123</v>
      </c>
      <c r="B8" s="267"/>
      <c r="C8" s="292">
        <v>3573</v>
      </c>
      <c r="D8" s="286">
        <v>2.8</v>
      </c>
      <c r="E8" s="311">
        <v>45848</v>
      </c>
      <c r="F8" s="286">
        <v>34.1</v>
      </c>
      <c r="G8" s="311">
        <v>5198</v>
      </c>
      <c r="H8" s="286">
        <v>3.9</v>
      </c>
      <c r="I8" s="420">
        <v>2280</v>
      </c>
      <c r="J8" s="286">
        <v>1.7</v>
      </c>
      <c r="K8" s="311">
        <v>386</v>
      </c>
      <c r="L8" s="286">
        <v>0.3</v>
      </c>
      <c r="M8" s="292">
        <v>134077</v>
      </c>
      <c r="N8" s="371">
        <f>L8+J8+H8+F8+D8+'tab5-1'!M8+'tab5-1'!K8+'tab5-1'!I8+'tab5-1'!G8+'tab5-1'!E8</f>
        <v>100</v>
      </c>
      <c r="O8" s="368"/>
      <c r="P8" s="367" t="s">
        <v>124</v>
      </c>
      <c r="R8" s="430"/>
      <c r="T8" s="351"/>
    </row>
    <row r="9" spans="1:20" s="28" customFormat="1" ht="16.5" customHeight="1">
      <c r="A9" s="266" t="s">
        <v>11</v>
      </c>
      <c r="B9" s="31" t="s">
        <v>223</v>
      </c>
      <c r="C9" s="293">
        <v>921</v>
      </c>
      <c r="D9" s="287">
        <v>2.6</v>
      </c>
      <c r="E9" s="313">
        <v>10353</v>
      </c>
      <c r="F9" s="287">
        <v>29.2</v>
      </c>
      <c r="G9" s="313">
        <v>744</v>
      </c>
      <c r="H9" s="287">
        <v>2.1</v>
      </c>
      <c r="I9" s="421">
        <v>1046</v>
      </c>
      <c r="J9" s="287">
        <v>2.9</v>
      </c>
      <c r="K9" s="313">
        <v>102</v>
      </c>
      <c r="L9" s="287">
        <v>0.3</v>
      </c>
      <c r="M9" s="293">
        <v>35476</v>
      </c>
      <c r="N9" s="370">
        <v>100</v>
      </c>
      <c r="O9" s="34" t="s">
        <v>226</v>
      </c>
      <c r="P9" s="349" t="s">
        <v>12</v>
      </c>
      <c r="R9" s="430"/>
    </row>
    <row r="10" spans="1:20" s="28" customFormat="1" ht="16.5" customHeight="1">
      <c r="A10" s="266"/>
      <c r="B10" s="31" t="s">
        <v>224</v>
      </c>
      <c r="C10" s="293">
        <v>1145</v>
      </c>
      <c r="D10" s="287">
        <v>2.7</v>
      </c>
      <c r="E10" s="313">
        <v>12752</v>
      </c>
      <c r="F10" s="287">
        <v>29.9</v>
      </c>
      <c r="G10" s="313">
        <v>1435</v>
      </c>
      <c r="H10" s="287">
        <v>3.3</v>
      </c>
      <c r="I10" s="421">
        <v>481</v>
      </c>
      <c r="J10" s="287">
        <v>1.1000000000000001</v>
      </c>
      <c r="K10" s="313">
        <v>102</v>
      </c>
      <c r="L10" s="287">
        <v>0.2</v>
      </c>
      <c r="M10" s="293">
        <v>42838</v>
      </c>
      <c r="N10" s="370">
        <v>100</v>
      </c>
      <c r="O10" s="34" t="s">
        <v>227</v>
      </c>
      <c r="P10" s="349"/>
      <c r="R10" s="430"/>
    </row>
    <row r="11" spans="1:20" s="28" customFormat="1" ht="16.5" customHeight="1">
      <c r="A11" s="266"/>
      <c r="B11" s="31" t="s">
        <v>225</v>
      </c>
      <c r="C11" s="293">
        <v>1507</v>
      </c>
      <c r="D11" s="287">
        <v>2.7</v>
      </c>
      <c r="E11" s="313">
        <v>22743</v>
      </c>
      <c r="F11" s="287">
        <v>40.700000000000003</v>
      </c>
      <c r="G11" s="313">
        <v>3019</v>
      </c>
      <c r="H11" s="287">
        <v>5.4</v>
      </c>
      <c r="I11" s="421">
        <v>753</v>
      </c>
      <c r="J11" s="287">
        <v>1.4</v>
      </c>
      <c r="K11" s="313">
        <v>182</v>
      </c>
      <c r="L11" s="287">
        <v>0.3</v>
      </c>
      <c r="M11" s="293">
        <v>55763</v>
      </c>
      <c r="N11" s="370">
        <v>100</v>
      </c>
      <c r="O11" s="34" t="s">
        <v>228</v>
      </c>
      <c r="P11" s="349"/>
      <c r="R11" s="430"/>
    </row>
    <row r="12" spans="1:20" s="119" customFormat="1" ht="16.5" customHeight="1">
      <c r="A12" s="345" t="s">
        <v>13</v>
      </c>
      <c r="B12" s="32" t="s">
        <v>223</v>
      </c>
      <c r="C12" s="414">
        <v>0</v>
      </c>
      <c r="D12" s="414">
        <v>0</v>
      </c>
      <c r="E12" s="288">
        <v>217</v>
      </c>
      <c r="F12" s="289">
        <v>3</v>
      </c>
      <c r="G12" s="288">
        <v>1</v>
      </c>
      <c r="H12" s="289" t="s">
        <v>251</v>
      </c>
      <c r="I12" s="339">
        <v>2</v>
      </c>
      <c r="J12" s="289" t="s">
        <v>251</v>
      </c>
      <c r="K12" s="288">
        <v>2</v>
      </c>
      <c r="L12" s="289" t="s">
        <v>251</v>
      </c>
      <c r="M12" s="293">
        <v>7247</v>
      </c>
      <c r="N12" s="370">
        <v>100</v>
      </c>
      <c r="O12" s="35" t="s">
        <v>226</v>
      </c>
      <c r="P12" s="346" t="s">
        <v>14</v>
      </c>
      <c r="R12" s="430"/>
    </row>
    <row r="13" spans="1:20" s="28" customFormat="1" ht="16.5" customHeight="1">
      <c r="A13" s="345"/>
      <c r="B13" s="32" t="s">
        <v>224</v>
      </c>
      <c r="C13" s="307">
        <v>1</v>
      </c>
      <c r="D13" s="289" t="s">
        <v>251</v>
      </c>
      <c r="E13" s="288">
        <v>263</v>
      </c>
      <c r="F13" s="289">
        <v>3.4</v>
      </c>
      <c r="G13" s="288">
        <v>4</v>
      </c>
      <c r="H13" s="289">
        <v>0.1</v>
      </c>
      <c r="I13" s="414">
        <v>0</v>
      </c>
      <c r="J13" s="414">
        <v>0</v>
      </c>
      <c r="K13" s="288">
        <v>11</v>
      </c>
      <c r="L13" s="289">
        <v>0.1</v>
      </c>
      <c r="M13" s="293">
        <v>7846</v>
      </c>
      <c r="N13" s="370">
        <v>100</v>
      </c>
      <c r="O13" s="35" t="s">
        <v>227</v>
      </c>
      <c r="P13" s="346"/>
      <c r="R13" s="430"/>
    </row>
    <row r="14" spans="1:20" s="28" customFormat="1" ht="16.5" customHeight="1">
      <c r="A14" s="345"/>
      <c r="B14" s="32" t="s">
        <v>225</v>
      </c>
      <c r="C14" s="307">
        <v>9</v>
      </c>
      <c r="D14" s="289">
        <v>0.1</v>
      </c>
      <c r="E14" s="288">
        <v>254</v>
      </c>
      <c r="F14" s="289">
        <v>3</v>
      </c>
      <c r="G14" s="288">
        <v>1</v>
      </c>
      <c r="H14" s="289" t="s">
        <v>251</v>
      </c>
      <c r="I14" s="339">
        <v>2</v>
      </c>
      <c r="J14" s="289" t="s">
        <v>251</v>
      </c>
      <c r="K14" s="288">
        <v>3</v>
      </c>
      <c r="L14" s="289" t="s">
        <v>251</v>
      </c>
      <c r="M14" s="293">
        <v>8535</v>
      </c>
      <c r="N14" s="370">
        <v>100</v>
      </c>
      <c r="O14" s="35" t="s">
        <v>228</v>
      </c>
      <c r="P14" s="346"/>
      <c r="R14" s="430"/>
    </row>
    <row r="15" spans="1:20" s="28" customFormat="1" ht="16.5" customHeight="1">
      <c r="A15" s="345" t="s">
        <v>172</v>
      </c>
      <c r="B15" s="30" t="s">
        <v>223</v>
      </c>
      <c r="C15" s="414">
        <v>0</v>
      </c>
      <c r="D15" s="414">
        <v>0</v>
      </c>
      <c r="E15" s="288">
        <v>689</v>
      </c>
      <c r="F15" s="289">
        <v>17.399999999999999</v>
      </c>
      <c r="G15" s="288">
        <v>8</v>
      </c>
      <c r="H15" s="289">
        <v>0.2</v>
      </c>
      <c r="I15" s="288">
        <v>0</v>
      </c>
      <c r="J15" s="414">
        <v>0</v>
      </c>
      <c r="K15" s="288">
        <v>13</v>
      </c>
      <c r="L15" s="289">
        <v>0.3</v>
      </c>
      <c r="M15" s="293">
        <v>3966</v>
      </c>
      <c r="N15" s="370">
        <v>100</v>
      </c>
      <c r="O15" s="35" t="s">
        <v>226</v>
      </c>
      <c r="P15" s="362" t="s">
        <v>173</v>
      </c>
      <c r="R15" s="430"/>
      <c r="T15" s="351"/>
    </row>
    <row r="16" spans="1:20" s="28" customFormat="1" ht="16.5" customHeight="1">
      <c r="A16" s="345"/>
      <c r="B16" s="30" t="s">
        <v>224</v>
      </c>
      <c r="C16" s="307">
        <v>2</v>
      </c>
      <c r="D16" s="289" t="s">
        <v>251</v>
      </c>
      <c r="E16" s="288">
        <v>425</v>
      </c>
      <c r="F16" s="289">
        <v>6.9</v>
      </c>
      <c r="G16" s="288">
        <v>240</v>
      </c>
      <c r="H16" s="289">
        <v>3.9</v>
      </c>
      <c r="I16" s="414">
        <v>0</v>
      </c>
      <c r="J16" s="414">
        <v>0</v>
      </c>
      <c r="K16" s="288">
        <v>7</v>
      </c>
      <c r="L16" s="289">
        <v>0.1</v>
      </c>
      <c r="M16" s="293">
        <v>6156</v>
      </c>
      <c r="N16" s="370">
        <v>100</v>
      </c>
      <c r="O16" s="35" t="s">
        <v>227</v>
      </c>
      <c r="P16" s="362"/>
      <c r="R16" s="430"/>
    </row>
    <row r="17" spans="1:18" s="28" customFormat="1" ht="16.5" customHeight="1">
      <c r="A17" s="345"/>
      <c r="B17" s="30" t="s">
        <v>225</v>
      </c>
      <c r="C17" s="307">
        <v>20</v>
      </c>
      <c r="D17" s="289">
        <v>0.5</v>
      </c>
      <c r="E17" s="288">
        <v>720</v>
      </c>
      <c r="F17" s="289">
        <v>18.899999999999999</v>
      </c>
      <c r="G17" s="288">
        <v>2</v>
      </c>
      <c r="H17" s="289">
        <v>0.1</v>
      </c>
      <c r="I17" s="414">
        <v>0</v>
      </c>
      <c r="J17" s="414">
        <v>0</v>
      </c>
      <c r="K17" s="288">
        <v>28</v>
      </c>
      <c r="L17" s="289">
        <v>0.7</v>
      </c>
      <c r="M17" s="293">
        <v>3811</v>
      </c>
      <c r="N17" s="370">
        <v>100</v>
      </c>
      <c r="O17" s="35" t="s">
        <v>228</v>
      </c>
      <c r="P17" s="362"/>
      <c r="R17" s="430"/>
    </row>
    <row r="18" spans="1:18" s="28" customFormat="1" ht="16.5" customHeight="1">
      <c r="A18" s="345" t="s">
        <v>209</v>
      </c>
      <c r="B18" s="30" t="s">
        <v>223</v>
      </c>
      <c r="C18" s="307">
        <v>386</v>
      </c>
      <c r="D18" s="289">
        <v>4</v>
      </c>
      <c r="E18" s="288">
        <v>4185</v>
      </c>
      <c r="F18" s="289">
        <v>43.9</v>
      </c>
      <c r="G18" s="288">
        <v>157</v>
      </c>
      <c r="H18" s="289">
        <v>1.6</v>
      </c>
      <c r="I18" s="339">
        <v>116</v>
      </c>
      <c r="J18" s="289">
        <v>1.2</v>
      </c>
      <c r="K18" s="288">
        <v>16</v>
      </c>
      <c r="L18" s="289">
        <v>0.2</v>
      </c>
      <c r="M18" s="293">
        <v>9538</v>
      </c>
      <c r="N18" s="370">
        <v>100</v>
      </c>
      <c r="O18" s="35" t="s">
        <v>226</v>
      </c>
      <c r="P18" s="346" t="s">
        <v>210</v>
      </c>
      <c r="R18" s="430"/>
    </row>
    <row r="19" spans="1:18" s="28" customFormat="1" ht="16.5" customHeight="1">
      <c r="A19" s="345"/>
      <c r="B19" s="30" t="s">
        <v>224</v>
      </c>
      <c r="C19" s="307">
        <v>301</v>
      </c>
      <c r="D19" s="289">
        <v>2.8</v>
      </c>
      <c r="E19" s="288">
        <v>4219</v>
      </c>
      <c r="F19" s="289">
        <v>39</v>
      </c>
      <c r="G19" s="288">
        <v>350</v>
      </c>
      <c r="H19" s="289">
        <v>3.2</v>
      </c>
      <c r="I19" s="339">
        <v>110</v>
      </c>
      <c r="J19" s="289">
        <v>1</v>
      </c>
      <c r="K19" s="288">
        <v>57</v>
      </c>
      <c r="L19" s="289">
        <v>0.5</v>
      </c>
      <c r="M19" s="293">
        <v>10846</v>
      </c>
      <c r="N19" s="370">
        <v>100</v>
      </c>
      <c r="O19" s="35" t="s">
        <v>227</v>
      </c>
      <c r="P19" s="346"/>
      <c r="R19" s="430"/>
    </row>
    <row r="20" spans="1:18" s="28" customFormat="1" ht="16.5" customHeight="1">
      <c r="A20" s="345"/>
      <c r="B20" s="30" t="s">
        <v>225</v>
      </c>
      <c r="C20" s="307">
        <v>230</v>
      </c>
      <c r="D20" s="289">
        <v>2.4</v>
      </c>
      <c r="E20" s="288">
        <v>4026</v>
      </c>
      <c r="F20" s="289">
        <v>41.3</v>
      </c>
      <c r="G20" s="288">
        <v>272</v>
      </c>
      <c r="H20" s="289">
        <v>2.8</v>
      </c>
      <c r="I20" s="339">
        <v>69</v>
      </c>
      <c r="J20" s="289">
        <v>0.7</v>
      </c>
      <c r="K20" s="288">
        <v>40</v>
      </c>
      <c r="L20" s="289">
        <v>0.4</v>
      </c>
      <c r="M20" s="293">
        <v>9757</v>
      </c>
      <c r="N20" s="370">
        <v>100</v>
      </c>
      <c r="O20" s="35" t="s">
        <v>228</v>
      </c>
      <c r="P20" s="346"/>
      <c r="R20" s="430"/>
    </row>
    <row r="21" spans="1:18" s="28" customFormat="1" ht="16.5" customHeight="1">
      <c r="A21" s="345" t="s">
        <v>19</v>
      </c>
      <c r="B21" s="30" t="s">
        <v>223</v>
      </c>
      <c r="C21" s="307">
        <v>536</v>
      </c>
      <c r="D21" s="289">
        <v>3.6</v>
      </c>
      <c r="E21" s="288">
        <v>5262</v>
      </c>
      <c r="F21" s="289">
        <v>35.799999999999997</v>
      </c>
      <c r="G21" s="288">
        <v>578</v>
      </c>
      <c r="H21" s="289">
        <v>3.9</v>
      </c>
      <c r="I21" s="339">
        <v>928</v>
      </c>
      <c r="J21" s="289">
        <v>6.3</v>
      </c>
      <c r="K21" s="288">
        <v>71</v>
      </c>
      <c r="L21" s="289">
        <v>0.5</v>
      </c>
      <c r="M21" s="293">
        <v>14725</v>
      </c>
      <c r="N21" s="370">
        <v>100</v>
      </c>
      <c r="O21" s="35" t="s">
        <v>226</v>
      </c>
      <c r="P21" s="346" t="s">
        <v>20</v>
      </c>
      <c r="R21" s="430"/>
    </row>
    <row r="22" spans="1:18" s="28" customFormat="1" ht="16.5" customHeight="1">
      <c r="A22" s="345"/>
      <c r="B22" s="30" t="s">
        <v>224</v>
      </c>
      <c r="C22" s="307">
        <v>841</v>
      </c>
      <c r="D22" s="289">
        <v>4.7</v>
      </c>
      <c r="E22" s="288">
        <v>7845</v>
      </c>
      <c r="F22" s="289">
        <v>43.5</v>
      </c>
      <c r="G22" s="288">
        <v>841</v>
      </c>
      <c r="H22" s="289">
        <v>4.7</v>
      </c>
      <c r="I22" s="339">
        <v>371</v>
      </c>
      <c r="J22" s="289">
        <v>2.1</v>
      </c>
      <c r="K22" s="288">
        <v>27</v>
      </c>
      <c r="L22" s="289">
        <v>0.2</v>
      </c>
      <c r="M22" s="293">
        <v>17989</v>
      </c>
      <c r="N22" s="370">
        <v>100</v>
      </c>
      <c r="O22" s="35" t="s">
        <v>227</v>
      </c>
      <c r="P22" s="346"/>
      <c r="R22" s="430"/>
    </row>
    <row r="23" spans="1:18" s="28" customFormat="1" ht="16.5" customHeight="1">
      <c r="A23" s="347"/>
      <c r="B23" s="33" t="s">
        <v>225</v>
      </c>
      <c r="C23" s="372">
        <v>1247</v>
      </c>
      <c r="D23" s="291">
        <v>3.7</v>
      </c>
      <c r="E23" s="290">
        <v>17743</v>
      </c>
      <c r="F23" s="291">
        <v>52.8</v>
      </c>
      <c r="G23" s="290">
        <v>2744</v>
      </c>
      <c r="H23" s="291">
        <v>8.1999999999999993</v>
      </c>
      <c r="I23" s="340">
        <v>682</v>
      </c>
      <c r="J23" s="291">
        <v>2</v>
      </c>
      <c r="K23" s="290">
        <v>111</v>
      </c>
      <c r="L23" s="291">
        <v>0.3</v>
      </c>
      <c r="M23" s="294">
        <v>33659</v>
      </c>
      <c r="N23" s="373">
        <v>100</v>
      </c>
      <c r="O23" s="36" t="s">
        <v>228</v>
      </c>
      <c r="P23" s="348"/>
      <c r="R23" s="430"/>
    </row>
    <row r="24" spans="1:18" s="54" customFormat="1" ht="16.5" customHeight="1">
      <c r="A24" s="468" t="s">
        <v>156</v>
      </c>
      <c r="B24" s="468"/>
      <c r="C24" s="468"/>
      <c r="D24" s="468"/>
      <c r="E24" s="468"/>
      <c r="F24" s="468"/>
      <c r="G24" s="468"/>
      <c r="H24" s="468"/>
      <c r="I24" s="466" t="s">
        <v>157</v>
      </c>
      <c r="J24" s="466"/>
      <c r="K24" s="466"/>
      <c r="L24" s="466"/>
      <c r="M24" s="466"/>
      <c r="N24" s="466"/>
      <c r="O24" s="466"/>
      <c r="P24" s="466"/>
    </row>
    <row r="25" spans="1:18" s="54" customFormat="1" ht="16.5" customHeight="1">
      <c r="A25" s="416" t="s">
        <v>247</v>
      </c>
      <c r="B25" s="418"/>
      <c r="C25" s="418"/>
      <c r="D25" s="418"/>
      <c r="E25" s="418"/>
      <c r="F25" s="418"/>
      <c r="G25" s="418"/>
      <c r="H25" s="418"/>
      <c r="I25" s="415"/>
      <c r="J25" s="415"/>
      <c r="K25" s="415"/>
      <c r="L25" s="415"/>
      <c r="M25" s="415"/>
      <c r="N25" s="415"/>
      <c r="O25" s="415"/>
      <c r="P25" s="415" t="s">
        <v>248</v>
      </c>
    </row>
    <row r="26" spans="1:18" ht="16.5" customHeight="1">
      <c r="A26" s="504" t="s">
        <v>176</v>
      </c>
      <c r="B26" s="504"/>
      <c r="C26" s="504"/>
      <c r="D26" s="504"/>
      <c r="E26" s="504"/>
      <c r="F26" s="504"/>
      <c r="G26" s="504"/>
      <c r="H26" s="504"/>
      <c r="I26" s="505" t="s">
        <v>216</v>
      </c>
      <c r="J26" s="505"/>
      <c r="K26" s="505"/>
      <c r="L26" s="505"/>
      <c r="M26" s="505"/>
      <c r="N26" s="505"/>
      <c r="O26" s="505"/>
      <c r="P26" s="505"/>
    </row>
    <row r="28" spans="1:18">
      <c r="D28" s="6"/>
      <c r="F28" s="6"/>
      <c r="G28" s="49"/>
      <c r="H28" s="6"/>
      <c r="J28" s="6"/>
      <c r="L28" s="6"/>
      <c r="P28" s="6"/>
    </row>
    <row r="29" spans="1:18">
      <c r="D29" s="6"/>
      <c r="J29" s="6"/>
      <c r="L29" s="6"/>
    </row>
  </sheetData>
  <mergeCells count="24">
    <mergeCell ref="A24:H24"/>
    <mergeCell ref="I24:P24"/>
    <mergeCell ref="A26:H26"/>
    <mergeCell ref="I26:P26"/>
    <mergeCell ref="A1:P1"/>
    <mergeCell ref="A2:P2"/>
    <mergeCell ref="E5:F5"/>
    <mergeCell ref="G5:H5"/>
    <mergeCell ref="I5:J5"/>
    <mergeCell ref="M6:N6"/>
    <mergeCell ref="C5:D5"/>
    <mergeCell ref="C6:D6"/>
    <mergeCell ref="E6:F6"/>
    <mergeCell ref="G6:H6"/>
    <mergeCell ref="O4:O7"/>
    <mergeCell ref="P4:P7"/>
    <mergeCell ref="M4:N5"/>
    <mergeCell ref="K5:L5"/>
    <mergeCell ref="K6:L6"/>
    <mergeCell ref="A4:A7"/>
    <mergeCell ref="B4:B7"/>
    <mergeCell ref="C4:H4"/>
    <mergeCell ref="I4:L4"/>
    <mergeCell ref="I6:J6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98" firstPageNumber="36" orientation="landscape" useFirstPageNumber="1" r:id="rId1"/>
  <headerFooter>
    <oddHeader xml:space="preserve">&amp;L&amp;8PCBS: Hotel Activities in the West Bank, (Third Quarter, 2017)&amp;R&amp;8&amp;K00+000ا&amp;K01+000PCBS: النشاط الفندقي في الضفة الغربية، (الربع لثالث، 2017)  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25"/>
  <sheetViews>
    <sheetView rightToLeft="1" tabSelected="1" view="pageBreakPreview" zoomScaleNormal="100" zoomScaleSheetLayoutView="100" workbookViewId="0">
      <selection activeCell="E19" sqref="E19"/>
    </sheetView>
  </sheetViews>
  <sheetFormatPr defaultRowHeight="14.25"/>
  <cols>
    <col min="1" max="1" width="12.375" customWidth="1"/>
    <col min="2" max="2" width="8.625" customWidth="1"/>
    <col min="3" max="3" width="7.75" customWidth="1"/>
    <col min="4" max="4" width="8.75" customWidth="1"/>
    <col min="5" max="5" width="5.75" customWidth="1"/>
    <col min="6" max="6" width="7" customWidth="1"/>
    <col min="7" max="7" width="5.375" customWidth="1"/>
    <col min="8" max="8" width="8" customWidth="1"/>
    <col min="9" max="9" width="5.875" customWidth="1"/>
    <col min="10" max="10" width="7.875" customWidth="1"/>
    <col min="11" max="11" width="5.75" customWidth="1"/>
    <col min="12" max="12" width="8.375" customWidth="1"/>
    <col min="13" max="13" width="5.625" customWidth="1"/>
    <col min="14" max="14" width="10.375" customWidth="1"/>
    <col min="15" max="15" width="17" customWidth="1"/>
  </cols>
  <sheetData>
    <row r="1" spans="1:17" ht="20.100000000000001" customHeight="1">
      <c r="A1" s="506" t="s">
        <v>240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</row>
    <row r="2" spans="1:17" ht="20.100000000000001" customHeight="1">
      <c r="A2" s="510" t="s">
        <v>239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</row>
    <row r="3" spans="1:17" ht="6" customHeight="1">
      <c r="A3" s="374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</row>
    <row r="4" spans="1:17" ht="18.75" customHeight="1">
      <c r="A4" s="439" t="s">
        <v>0</v>
      </c>
      <c r="B4" s="439" t="s">
        <v>1</v>
      </c>
      <c r="C4" s="439" t="s">
        <v>74</v>
      </c>
      <c r="D4" s="463" t="s">
        <v>111</v>
      </c>
      <c r="E4" s="464"/>
      <c r="F4" s="464"/>
      <c r="G4" s="464"/>
      <c r="H4" s="464"/>
      <c r="I4" s="464"/>
      <c r="J4" s="461" t="s">
        <v>76</v>
      </c>
      <c r="K4" s="461"/>
      <c r="L4" s="461"/>
      <c r="M4" s="462"/>
      <c r="N4" s="459" t="s">
        <v>7</v>
      </c>
      <c r="O4" s="448" t="s">
        <v>8</v>
      </c>
    </row>
    <row r="5" spans="1:17" ht="17.25" customHeight="1">
      <c r="A5" s="440"/>
      <c r="B5" s="440"/>
      <c r="C5" s="509"/>
      <c r="D5" s="488" t="s">
        <v>77</v>
      </c>
      <c r="E5" s="489"/>
      <c r="F5" s="488" t="s">
        <v>79</v>
      </c>
      <c r="G5" s="489"/>
      <c r="H5" s="488" t="s">
        <v>81</v>
      </c>
      <c r="I5" s="489"/>
      <c r="J5" s="488" t="s">
        <v>83</v>
      </c>
      <c r="K5" s="489"/>
      <c r="L5" s="488" t="s">
        <v>245</v>
      </c>
      <c r="M5" s="489"/>
      <c r="N5" s="449"/>
      <c r="O5" s="449"/>
    </row>
    <row r="6" spans="1:17" ht="18" customHeight="1">
      <c r="A6" s="440"/>
      <c r="B6" s="440"/>
      <c r="C6" s="456" t="s">
        <v>120</v>
      </c>
      <c r="D6" s="490" t="s">
        <v>78</v>
      </c>
      <c r="E6" s="491"/>
      <c r="F6" s="490" t="s">
        <v>80</v>
      </c>
      <c r="G6" s="491"/>
      <c r="H6" s="490" t="s">
        <v>82</v>
      </c>
      <c r="I6" s="491"/>
      <c r="J6" s="490" t="s">
        <v>84</v>
      </c>
      <c r="K6" s="491"/>
      <c r="L6" s="490" t="s">
        <v>217</v>
      </c>
      <c r="M6" s="491"/>
      <c r="N6" s="449"/>
      <c r="O6" s="449"/>
    </row>
    <row r="7" spans="1:17" ht="33.75" customHeight="1">
      <c r="A7" s="441"/>
      <c r="B7" s="440"/>
      <c r="C7" s="456"/>
      <c r="D7" s="376" t="s">
        <v>246</v>
      </c>
      <c r="E7" s="387" t="s">
        <v>9</v>
      </c>
      <c r="F7" s="376" t="s">
        <v>246</v>
      </c>
      <c r="G7" s="387" t="s">
        <v>9</v>
      </c>
      <c r="H7" s="376" t="s">
        <v>246</v>
      </c>
      <c r="I7" s="23" t="s">
        <v>9</v>
      </c>
      <c r="J7" s="376" t="s">
        <v>246</v>
      </c>
      <c r="K7" s="23" t="s">
        <v>9</v>
      </c>
      <c r="L7" s="376" t="s">
        <v>246</v>
      </c>
      <c r="M7" s="23" t="s">
        <v>9</v>
      </c>
      <c r="N7" s="449"/>
      <c r="O7" s="460"/>
    </row>
    <row r="8" spans="1:17" ht="16.5" customHeight="1">
      <c r="A8" s="21" t="s">
        <v>123</v>
      </c>
      <c r="B8" s="107"/>
      <c r="C8" s="365"/>
      <c r="D8" s="311">
        <v>40727</v>
      </c>
      <c r="E8" s="377">
        <v>11.4</v>
      </c>
      <c r="F8" s="311">
        <v>3358</v>
      </c>
      <c r="G8" s="378">
        <v>0.9</v>
      </c>
      <c r="H8" s="311">
        <v>58284</v>
      </c>
      <c r="I8" s="378">
        <v>16.3</v>
      </c>
      <c r="J8" s="311">
        <v>40757</v>
      </c>
      <c r="K8" s="378">
        <v>11.4</v>
      </c>
      <c r="L8" s="311">
        <v>36342</v>
      </c>
      <c r="M8" s="378">
        <v>10.199999999999999</v>
      </c>
      <c r="N8" s="37"/>
      <c r="O8" s="367" t="s">
        <v>124</v>
      </c>
      <c r="P8" s="15"/>
      <c r="Q8" s="15"/>
    </row>
    <row r="9" spans="1:17" ht="16.5" customHeight="1">
      <c r="A9" s="350" t="s">
        <v>11</v>
      </c>
      <c r="B9" s="31" t="s">
        <v>223</v>
      </c>
      <c r="C9" s="315">
        <v>129</v>
      </c>
      <c r="D9" s="313">
        <v>16970</v>
      </c>
      <c r="E9" s="379">
        <v>17.2</v>
      </c>
      <c r="F9" s="313">
        <v>1148</v>
      </c>
      <c r="G9" s="380">
        <v>1.2</v>
      </c>
      <c r="H9" s="313">
        <v>14520</v>
      </c>
      <c r="I9" s="380">
        <v>14.7</v>
      </c>
      <c r="J9" s="313">
        <v>11427</v>
      </c>
      <c r="K9" s="380">
        <v>11.6</v>
      </c>
      <c r="L9" s="313">
        <v>12044</v>
      </c>
      <c r="M9" s="380">
        <v>12.2</v>
      </c>
      <c r="N9" s="34" t="s">
        <v>226</v>
      </c>
      <c r="O9" s="349" t="s">
        <v>12</v>
      </c>
      <c r="P9" s="15"/>
    </row>
    <row r="10" spans="1:17" ht="16.5" customHeight="1">
      <c r="A10" s="332"/>
      <c r="B10" s="31" t="s">
        <v>224</v>
      </c>
      <c r="C10" s="315">
        <v>141</v>
      </c>
      <c r="D10" s="313">
        <v>12696</v>
      </c>
      <c r="E10" s="379">
        <v>11.7</v>
      </c>
      <c r="F10" s="313">
        <v>1092</v>
      </c>
      <c r="G10" s="380">
        <v>1</v>
      </c>
      <c r="H10" s="313">
        <v>23061</v>
      </c>
      <c r="I10" s="380">
        <v>21.2</v>
      </c>
      <c r="J10" s="313">
        <v>11229</v>
      </c>
      <c r="K10" s="380">
        <v>10.3</v>
      </c>
      <c r="L10" s="313">
        <v>11148</v>
      </c>
      <c r="M10" s="380">
        <v>10.199999999999999</v>
      </c>
      <c r="N10" s="34" t="s">
        <v>227</v>
      </c>
      <c r="O10" s="346"/>
      <c r="P10" s="15"/>
      <c r="Q10" s="15"/>
    </row>
    <row r="11" spans="1:17" ht="16.5" customHeight="1">
      <c r="A11" s="332"/>
      <c r="B11" s="31" t="s">
        <v>225</v>
      </c>
      <c r="C11" s="315">
        <v>142</v>
      </c>
      <c r="D11" s="313">
        <v>11061</v>
      </c>
      <c r="E11" s="379">
        <v>7.4</v>
      </c>
      <c r="F11" s="313">
        <v>1118</v>
      </c>
      <c r="G11" s="380">
        <v>0.7</v>
      </c>
      <c r="H11" s="313">
        <v>20703</v>
      </c>
      <c r="I11" s="380">
        <v>13.8</v>
      </c>
      <c r="J11" s="313">
        <v>18101</v>
      </c>
      <c r="K11" s="380">
        <v>12.1</v>
      </c>
      <c r="L11" s="313">
        <v>13150</v>
      </c>
      <c r="M11" s="380">
        <v>8.8000000000000007</v>
      </c>
      <c r="N11" s="34" t="s">
        <v>228</v>
      </c>
      <c r="O11" s="346"/>
      <c r="P11" s="15"/>
      <c r="Q11" s="15"/>
    </row>
    <row r="12" spans="1:17" ht="16.5" customHeight="1">
      <c r="A12" s="30" t="s">
        <v>13</v>
      </c>
      <c r="B12" s="32" t="s">
        <v>223</v>
      </c>
      <c r="C12" s="297">
        <v>30</v>
      </c>
      <c r="D12" s="296">
        <v>1551</v>
      </c>
      <c r="E12" s="381">
        <v>13.9</v>
      </c>
      <c r="F12" s="296">
        <v>292</v>
      </c>
      <c r="G12" s="382">
        <v>2.6</v>
      </c>
      <c r="H12" s="296">
        <v>8433</v>
      </c>
      <c r="I12" s="382">
        <v>75.900000000000006</v>
      </c>
      <c r="J12" s="296">
        <v>86</v>
      </c>
      <c r="K12" s="382">
        <v>0.8</v>
      </c>
      <c r="L12" s="296">
        <v>233</v>
      </c>
      <c r="M12" s="382">
        <v>2.1</v>
      </c>
      <c r="N12" s="35" t="s">
        <v>226</v>
      </c>
      <c r="O12" s="346" t="s">
        <v>14</v>
      </c>
      <c r="P12" s="15"/>
      <c r="Q12" s="15"/>
    </row>
    <row r="13" spans="1:17" ht="16.5" customHeight="1">
      <c r="A13" s="30"/>
      <c r="B13" s="32" t="s">
        <v>224</v>
      </c>
      <c r="C13" s="297">
        <v>30</v>
      </c>
      <c r="D13" s="296">
        <v>2002</v>
      </c>
      <c r="E13" s="381">
        <v>15.6</v>
      </c>
      <c r="F13" s="296">
        <v>267</v>
      </c>
      <c r="G13" s="382">
        <v>2.1</v>
      </c>
      <c r="H13" s="296">
        <v>9566</v>
      </c>
      <c r="I13" s="382">
        <v>74.8</v>
      </c>
      <c r="J13" s="296">
        <v>57</v>
      </c>
      <c r="K13" s="382">
        <v>0.4</v>
      </c>
      <c r="L13" s="296">
        <v>155</v>
      </c>
      <c r="M13" s="382">
        <v>1.2</v>
      </c>
      <c r="N13" s="35" t="s">
        <v>227</v>
      </c>
      <c r="O13" s="346"/>
      <c r="P13" s="15"/>
      <c r="Q13" s="15"/>
    </row>
    <row r="14" spans="1:17" ht="16.5" customHeight="1">
      <c r="A14" s="30"/>
      <c r="B14" s="32" t="s">
        <v>225</v>
      </c>
      <c r="C14" s="297">
        <v>30</v>
      </c>
      <c r="D14" s="296">
        <v>1234</v>
      </c>
      <c r="E14" s="381">
        <v>8.6999999999999993</v>
      </c>
      <c r="F14" s="296">
        <v>77</v>
      </c>
      <c r="G14" s="382">
        <v>0.5</v>
      </c>
      <c r="H14" s="296">
        <v>11938</v>
      </c>
      <c r="I14" s="382">
        <v>84.3</v>
      </c>
      <c r="J14" s="296">
        <v>70</v>
      </c>
      <c r="K14" s="382">
        <v>0.5</v>
      </c>
      <c r="L14" s="296">
        <v>243</v>
      </c>
      <c r="M14" s="382">
        <v>1.7</v>
      </c>
      <c r="N14" s="35" t="s">
        <v>228</v>
      </c>
      <c r="O14" s="346"/>
      <c r="P14" s="15"/>
      <c r="Q14" s="15"/>
    </row>
    <row r="15" spans="1:17" ht="16.5" customHeight="1">
      <c r="A15" s="30" t="s">
        <v>166</v>
      </c>
      <c r="B15" s="30" t="s">
        <v>223</v>
      </c>
      <c r="C15" s="297">
        <v>38</v>
      </c>
      <c r="D15" s="296">
        <v>7830</v>
      </c>
      <c r="E15" s="381">
        <v>51.4</v>
      </c>
      <c r="F15" s="296">
        <v>269</v>
      </c>
      <c r="G15" s="382">
        <v>1.8</v>
      </c>
      <c r="H15" s="296">
        <v>2037</v>
      </c>
      <c r="I15" s="382">
        <v>13.4</v>
      </c>
      <c r="J15" s="296">
        <v>638</v>
      </c>
      <c r="K15" s="382">
        <v>4.2</v>
      </c>
      <c r="L15" s="296">
        <v>1634</v>
      </c>
      <c r="M15" s="382">
        <v>10.7</v>
      </c>
      <c r="N15" s="35" t="s">
        <v>226</v>
      </c>
      <c r="O15" s="346" t="s">
        <v>220</v>
      </c>
      <c r="P15" s="15"/>
      <c r="Q15" s="15"/>
    </row>
    <row r="16" spans="1:17" ht="16.5" customHeight="1">
      <c r="A16" s="30"/>
      <c r="B16" s="30" t="s">
        <v>224</v>
      </c>
      <c r="C16" s="297">
        <v>38</v>
      </c>
      <c r="D16" s="296">
        <v>6034</v>
      </c>
      <c r="E16" s="381">
        <v>35.9</v>
      </c>
      <c r="F16" s="296">
        <v>366</v>
      </c>
      <c r="G16" s="382">
        <v>2.2000000000000002</v>
      </c>
      <c r="H16" s="296">
        <v>6071</v>
      </c>
      <c r="I16" s="382">
        <v>36</v>
      </c>
      <c r="J16" s="296">
        <v>732</v>
      </c>
      <c r="K16" s="382">
        <v>4.3</v>
      </c>
      <c r="L16" s="296">
        <v>1290</v>
      </c>
      <c r="M16" s="382">
        <v>7.7</v>
      </c>
      <c r="N16" s="35" t="s">
        <v>227</v>
      </c>
      <c r="O16" s="346"/>
      <c r="P16" s="15"/>
      <c r="Q16" s="15"/>
    </row>
    <row r="17" spans="1:17" ht="16.5" customHeight="1">
      <c r="A17" s="30"/>
      <c r="B17" s="30" t="s">
        <v>225</v>
      </c>
      <c r="C17" s="297">
        <v>37</v>
      </c>
      <c r="D17" s="296">
        <v>6693</v>
      </c>
      <c r="E17" s="381">
        <v>45.4</v>
      </c>
      <c r="F17" s="296">
        <v>279</v>
      </c>
      <c r="G17" s="382">
        <v>1.9</v>
      </c>
      <c r="H17" s="296">
        <v>2186</v>
      </c>
      <c r="I17" s="382">
        <v>14.8</v>
      </c>
      <c r="J17" s="296">
        <v>1025</v>
      </c>
      <c r="K17" s="382">
        <v>6.9</v>
      </c>
      <c r="L17" s="296">
        <v>1688</v>
      </c>
      <c r="M17" s="382">
        <v>11.4</v>
      </c>
      <c r="N17" s="35" t="s">
        <v>228</v>
      </c>
      <c r="O17" s="346"/>
      <c r="P17" s="15"/>
      <c r="Q17" s="15"/>
    </row>
    <row r="18" spans="1:17" ht="16.5" customHeight="1">
      <c r="A18" s="30" t="s">
        <v>209</v>
      </c>
      <c r="B18" s="30" t="s">
        <v>223</v>
      </c>
      <c r="C18" s="297">
        <v>21</v>
      </c>
      <c r="D18" s="296">
        <v>3356</v>
      </c>
      <c r="E18" s="381">
        <v>10.7</v>
      </c>
      <c r="F18" s="296">
        <v>195</v>
      </c>
      <c r="G18" s="382">
        <v>0.6</v>
      </c>
      <c r="H18" s="296">
        <v>1646</v>
      </c>
      <c r="I18" s="382">
        <v>5.2</v>
      </c>
      <c r="J18" s="296">
        <v>3978</v>
      </c>
      <c r="K18" s="382">
        <v>12.7</v>
      </c>
      <c r="L18" s="296">
        <v>5509</v>
      </c>
      <c r="M18" s="382">
        <v>17.5</v>
      </c>
      <c r="N18" s="35" t="s">
        <v>226</v>
      </c>
      <c r="O18" s="346" t="s">
        <v>210</v>
      </c>
      <c r="P18" s="15"/>
      <c r="Q18" s="15"/>
    </row>
    <row r="19" spans="1:17" ht="16.5" customHeight="1">
      <c r="A19" s="30"/>
      <c r="B19" s="30" t="s">
        <v>224</v>
      </c>
      <c r="C19" s="297">
        <v>27</v>
      </c>
      <c r="D19" s="296">
        <v>2387</v>
      </c>
      <c r="E19" s="381">
        <v>7.9</v>
      </c>
      <c r="F19" s="296">
        <v>18</v>
      </c>
      <c r="G19" s="382">
        <v>0.1</v>
      </c>
      <c r="H19" s="296">
        <v>2291</v>
      </c>
      <c r="I19" s="382">
        <v>7.6</v>
      </c>
      <c r="J19" s="296">
        <v>4415</v>
      </c>
      <c r="K19" s="382">
        <v>14.7</v>
      </c>
      <c r="L19" s="296">
        <v>6709</v>
      </c>
      <c r="M19" s="382">
        <v>22.3</v>
      </c>
      <c r="N19" s="35" t="s">
        <v>227</v>
      </c>
      <c r="O19" s="383"/>
      <c r="P19" s="15"/>
      <c r="Q19" s="15"/>
    </row>
    <row r="20" spans="1:17" ht="16.5" customHeight="1">
      <c r="A20" s="30"/>
      <c r="B20" s="30" t="s">
        <v>225</v>
      </c>
      <c r="C20" s="297">
        <v>24</v>
      </c>
      <c r="D20" s="296">
        <v>1718</v>
      </c>
      <c r="E20" s="381">
        <v>6.4</v>
      </c>
      <c r="F20" s="296">
        <v>46</v>
      </c>
      <c r="G20" s="382">
        <v>0.2</v>
      </c>
      <c r="H20" s="296">
        <v>1362</v>
      </c>
      <c r="I20" s="382">
        <v>5.0999999999999996</v>
      </c>
      <c r="J20" s="296">
        <v>4368</v>
      </c>
      <c r="K20" s="382">
        <v>16.3</v>
      </c>
      <c r="L20" s="296">
        <v>6224</v>
      </c>
      <c r="M20" s="382">
        <v>23.2</v>
      </c>
      <c r="N20" s="35" t="s">
        <v>228</v>
      </c>
      <c r="O20" s="383"/>
      <c r="P20" s="15"/>
      <c r="Q20" s="15"/>
    </row>
    <row r="21" spans="1:17" ht="16.5" customHeight="1">
      <c r="A21" s="30" t="s">
        <v>19</v>
      </c>
      <c r="B21" s="30" t="s">
        <v>223</v>
      </c>
      <c r="C21" s="297">
        <v>40</v>
      </c>
      <c r="D21" s="296">
        <v>4233</v>
      </c>
      <c r="E21" s="381">
        <v>10.3</v>
      </c>
      <c r="F21" s="296">
        <v>392</v>
      </c>
      <c r="G21" s="382">
        <v>1</v>
      </c>
      <c r="H21" s="296">
        <v>2404</v>
      </c>
      <c r="I21" s="382">
        <v>5.9</v>
      </c>
      <c r="J21" s="296">
        <v>6725</v>
      </c>
      <c r="K21" s="382">
        <v>16.399999999999999</v>
      </c>
      <c r="L21" s="296">
        <v>4668</v>
      </c>
      <c r="M21" s="382">
        <v>11.4</v>
      </c>
      <c r="N21" s="35" t="s">
        <v>226</v>
      </c>
      <c r="O21" s="346" t="s">
        <v>20</v>
      </c>
      <c r="P21" s="15"/>
      <c r="Q21" s="15"/>
    </row>
    <row r="22" spans="1:17" ht="16.5" customHeight="1">
      <c r="A22" s="333"/>
      <c r="B22" s="30" t="s">
        <v>224</v>
      </c>
      <c r="C22" s="297">
        <v>46</v>
      </c>
      <c r="D22" s="296">
        <v>2273</v>
      </c>
      <c r="E22" s="381">
        <v>4.5999999999999996</v>
      </c>
      <c r="F22" s="296">
        <v>441</v>
      </c>
      <c r="G22" s="382">
        <v>0.9</v>
      </c>
      <c r="H22" s="296">
        <v>5133</v>
      </c>
      <c r="I22" s="382">
        <v>10.5</v>
      </c>
      <c r="J22" s="296">
        <v>6025</v>
      </c>
      <c r="K22" s="382">
        <v>12.3</v>
      </c>
      <c r="L22" s="296">
        <v>2994</v>
      </c>
      <c r="M22" s="382">
        <v>6.1</v>
      </c>
      <c r="N22" s="35" t="s">
        <v>227</v>
      </c>
      <c r="O22" s="383"/>
      <c r="P22" s="15"/>
      <c r="Q22" s="15"/>
    </row>
    <row r="23" spans="1:17" ht="16.5" customHeight="1">
      <c r="A23" s="334"/>
      <c r="B23" s="33" t="s">
        <v>225</v>
      </c>
      <c r="C23" s="299">
        <v>51</v>
      </c>
      <c r="D23" s="298">
        <v>1416</v>
      </c>
      <c r="E23" s="384">
        <v>1.5</v>
      </c>
      <c r="F23" s="298">
        <v>716</v>
      </c>
      <c r="G23" s="385">
        <v>0.8</v>
      </c>
      <c r="H23" s="298">
        <v>5217</v>
      </c>
      <c r="I23" s="385">
        <v>5.6</v>
      </c>
      <c r="J23" s="298">
        <v>12638</v>
      </c>
      <c r="K23" s="385">
        <v>13.5</v>
      </c>
      <c r="L23" s="298">
        <v>4995</v>
      </c>
      <c r="M23" s="385">
        <v>5.3</v>
      </c>
      <c r="N23" s="36" t="s">
        <v>228</v>
      </c>
      <c r="O23" s="386"/>
      <c r="P23" s="15"/>
      <c r="Q23" s="15"/>
    </row>
    <row r="24" spans="1:17" s="54" customFormat="1" ht="16.5" customHeight="1">
      <c r="A24" s="468" t="s">
        <v>170</v>
      </c>
      <c r="B24" s="468"/>
      <c r="C24" s="468"/>
      <c r="D24" s="468"/>
      <c r="E24" s="468"/>
      <c r="F24" s="468"/>
      <c r="G24" s="468"/>
      <c r="H24" s="468"/>
      <c r="I24" s="466" t="s">
        <v>215</v>
      </c>
      <c r="J24" s="466"/>
      <c r="K24" s="466"/>
      <c r="L24" s="466"/>
      <c r="M24" s="466"/>
      <c r="N24" s="466"/>
      <c r="O24" s="466"/>
    </row>
    <row r="25" spans="1:17">
      <c r="A25" s="46"/>
      <c r="B25" s="46"/>
      <c r="C25" s="46"/>
      <c r="D25" s="46"/>
      <c r="E25" s="46"/>
      <c r="F25" s="232"/>
      <c r="G25" s="46"/>
      <c r="H25" s="46"/>
      <c r="I25" s="190"/>
      <c r="J25" s="46"/>
      <c r="K25" s="46"/>
      <c r="L25" s="46"/>
      <c r="M25" s="46"/>
      <c r="N25" s="46"/>
      <c r="O25" s="46"/>
    </row>
  </sheetData>
  <mergeCells count="22">
    <mergeCell ref="I24:O24"/>
    <mergeCell ref="O4:O7"/>
    <mergeCell ref="A24:H24"/>
    <mergeCell ref="H6:I6"/>
    <mergeCell ref="J6:K6"/>
    <mergeCell ref="L5:M5"/>
    <mergeCell ref="L6:M6"/>
    <mergeCell ref="A1:O1"/>
    <mergeCell ref="A2:O2"/>
    <mergeCell ref="A4:A7"/>
    <mergeCell ref="B4:B7"/>
    <mergeCell ref="C4:C5"/>
    <mergeCell ref="D4:I4"/>
    <mergeCell ref="J4:M4"/>
    <mergeCell ref="N4:N7"/>
    <mergeCell ref="D5:E5"/>
    <mergeCell ref="F5:G5"/>
    <mergeCell ref="H5:I5"/>
    <mergeCell ref="J5:K5"/>
    <mergeCell ref="C6:C7"/>
    <mergeCell ref="D6:E6"/>
    <mergeCell ref="F6:G6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99" firstPageNumber="37" orientation="landscape" useFirstPageNumber="1" r:id="rId1"/>
  <headerFooter>
    <oddHeader xml:space="preserve">&amp;L&amp;8PCBS: Hotel Activities in the West Bank, (Third Quarter, 2017)&amp;R&amp;8&amp;K00+000ا&amp;K01+000PCBS: النشاط الفندقي في الضفة الغربية، (الربع لثالث، 2017)  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V27"/>
  <sheetViews>
    <sheetView rightToLeft="1" tabSelected="1" view="pageBreakPreview" zoomScaleNormal="100" zoomScaleSheetLayoutView="100" workbookViewId="0">
      <selection activeCell="E19" sqref="E19"/>
    </sheetView>
  </sheetViews>
  <sheetFormatPr defaultRowHeight="14.25"/>
  <cols>
    <col min="1" max="1" width="12.25" bestFit="1" customWidth="1"/>
    <col min="2" max="2" width="8" customWidth="1"/>
    <col min="3" max="3" width="7.625" customWidth="1"/>
    <col min="4" max="4" width="5.25" customWidth="1"/>
    <col min="5" max="5" width="8.875" customWidth="1"/>
    <col min="6" max="6" width="5.75" customWidth="1"/>
    <col min="7" max="7" width="8.25" customWidth="1"/>
    <col min="8" max="8" width="5.375" customWidth="1"/>
    <col min="9" max="9" width="7.375" customWidth="1"/>
    <col min="10" max="10" width="5.375" customWidth="1"/>
    <col min="11" max="11" width="6.875" customWidth="1"/>
    <col min="12" max="12" width="5" customWidth="1"/>
    <col min="13" max="13" width="8.875" customWidth="1"/>
    <col min="14" max="14" width="6" customWidth="1"/>
    <col min="15" max="15" width="10.625" customWidth="1"/>
    <col min="16" max="16" width="17.625" customWidth="1"/>
    <col min="17" max="17" width="9" hidden="1" customWidth="1"/>
    <col min="18" max="20" width="9.25" bestFit="1" customWidth="1"/>
    <col min="21" max="21" width="9.875" bestFit="1" customWidth="1"/>
    <col min="22" max="22" width="9.25" bestFit="1" customWidth="1"/>
  </cols>
  <sheetData>
    <row r="1" spans="1:22" ht="20.100000000000001" customHeight="1">
      <c r="A1" s="506" t="s">
        <v>241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</row>
    <row r="2" spans="1:22" ht="20.100000000000001" customHeight="1">
      <c r="A2" s="510" t="s">
        <v>242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4"/>
      <c r="O2" s="514"/>
      <c r="P2" s="514"/>
    </row>
    <row r="3" spans="1:22" ht="6" customHeight="1">
      <c r="A3" s="2"/>
      <c r="Q3" s="3"/>
    </row>
    <row r="4" spans="1:22" ht="17.25" customHeight="1">
      <c r="A4" s="439" t="s">
        <v>0</v>
      </c>
      <c r="B4" s="444" t="s">
        <v>1</v>
      </c>
      <c r="C4" s="463" t="s">
        <v>75</v>
      </c>
      <c r="D4" s="464"/>
      <c r="E4" s="464"/>
      <c r="F4" s="464"/>
      <c r="G4" s="464"/>
      <c r="H4" s="464"/>
      <c r="I4" s="515" t="s">
        <v>76</v>
      </c>
      <c r="J4" s="515"/>
      <c r="K4" s="515"/>
      <c r="L4" s="516"/>
      <c r="M4" s="521" t="s">
        <v>65</v>
      </c>
      <c r="N4" s="522"/>
      <c r="O4" s="448" t="s">
        <v>7</v>
      </c>
      <c r="P4" s="448" t="s">
        <v>8</v>
      </c>
      <c r="Q4" s="4"/>
    </row>
    <row r="5" spans="1:22" ht="18.75" customHeight="1">
      <c r="A5" s="440"/>
      <c r="B5" s="440"/>
      <c r="C5" s="512" t="s">
        <v>88</v>
      </c>
      <c r="D5" s="513"/>
      <c r="E5" s="512" t="s">
        <v>89</v>
      </c>
      <c r="F5" s="513"/>
      <c r="G5" s="512" t="s">
        <v>91</v>
      </c>
      <c r="H5" s="513"/>
      <c r="I5" s="512" t="s">
        <v>93</v>
      </c>
      <c r="J5" s="513"/>
      <c r="K5" s="512" t="s">
        <v>110</v>
      </c>
      <c r="L5" s="513"/>
      <c r="M5" s="523"/>
      <c r="N5" s="524"/>
      <c r="O5" s="449"/>
      <c r="P5" s="449"/>
    </row>
    <row r="6" spans="1:22" ht="24" customHeight="1">
      <c r="A6" s="440"/>
      <c r="B6" s="440"/>
      <c r="C6" s="525" t="s">
        <v>178</v>
      </c>
      <c r="D6" s="526"/>
      <c r="E6" s="525" t="s">
        <v>90</v>
      </c>
      <c r="F6" s="526"/>
      <c r="G6" s="525" t="s">
        <v>92</v>
      </c>
      <c r="H6" s="526"/>
      <c r="I6" s="525" t="s">
        <v>94</v>
      </c>
      <c r="J6" s="526"/>
      <c r="K6" s="517" t="s">
        <v>107</v>
      </c>
      <c r="L6" s="518"/>
      <c r="M6" s="450" t="s">
        <v>64</v>
      </c>
      <c r="N6" s="451"/>
      <c r="O6" s="449"/>
      <c r="P6" s="449"/>
    </row>
    <row r="7" spans="1:22" ht="31.5" customHeight="1">
      <c r="A7" s="440"/>
      <c r="B7" s="440"/>
      <c r="C7" s="376" t="s">
        <v>246</v>
      </c>
      <c r="D7" s="393" t="s">
        <v>9</v>
      </c>
      <c r="E7" s="376" t="s">
        <v>246</v>
      </c>
      <c r="F7" s="393" t="s">
        <v>9</v>
      </c>
      <c r="G7" s="376" t="s">
        <v>246</v>
      </c>
      <c r="H7" s="394" t="s">
        <v>9</v>
      </c>
      <c r="I7" s="376" t="s">
        <v>246</v>
      </c>
      <c r="J7" s="23" t="s">
        <v>9</v>
      </c>
      <c r="K7" s="376" t="s">
        <v>246</v>
      </c>
      <c r="L7" s="395" t="s">
        <v>9</v>
      </c>
      <c r="M7" s="376" t="s">
        <v>246</v>
      </c>
      <c r="N7" s="396" t="s">
        <v>9</v>
      </c>
      <c r="O7" s="449"/>
      <c r="P7" s="460"/>
    </row>
    <row r="8" spans="1:22" s="28" customFormat="1" ht="16.5" customHeight="1">
      <c r="A8" s="16" t="s">
        <v>123</v>
      </c>
      <c r="B8" s="107"/>
      <c r="C8" s="311">
        <v>9962</v>
      </c>
      <c r="D8" s="286">
        <v>2.8</v>
      </c>
      <c r="E8" s="311">
        <v>145451</v>
      </c>
      <c r="F8" s="286">
        <v>40.700000000000003</v>
      </c>
      <c r="G8" s="311">
        <v>13983</v>
      </c>
      <c r="H8" s="286">
        <v>3.9</v>
      </c>
      <c r="I8" s="311">
        <v>7464</v>
      </c>
      <c r="J8" s="286">
        <v>2.1</v>
      </c>
      <c r="K8" s="311">
        <v>936</v>
      </c>
      <c r="L8" s="312">
        <v>0.3</v>
      </c>
      <c r="M8" s="318">
        <v>357264</v>
      </c>
      <c r="N8" s="391">
        <v>100</v>
      </c>
      <c r="O8" s="397"/>
      <c r="P8" s="398" t="s">
        <v>124</v>
      </c>
      <c r="R8" s="231"/>
      <c r="S8" s="231"/>
      <c r="T8" s="231"/>
      <c r="U8" s="231"/>
      <c r="V8" s="231"/>
    </row>
    <row r="9" spans="1:22" s="28" customFormat="1" ht="16.5" customHeight="1">
      <c r="A9" s="262" t="s">
        <v>11</v>
      </c>
      <c r="B9" s="31" t="s">
        <v>223</v>
      </c>
      <c r="C9" s="313">
        <v>2796</v>
      </c>
      <c r="D9" s="287">
        <v>2.8</v>
      </c>
      <c r="E9" s="313">
        <v>34848</v>
      </c>
      <c r="F9" s="287">
        <v>35.200000000000003</v>
      </c>
      <c r="G9" s="313">
        <v>1717</v>
      </c>
      <c r="H9" s="287">
        <v>1.7</v>
      </c>
      <c r="I9" s="313">
        <v>3150</v>
      </c>
      <c r="J9" s="287">
        <v>3.2</v>
      </c>
      <c r="K9" s="313">
        <v>200</v>
      </c>
      <c r="L9" s="314">
        <v>0.2</v>
      </c>
      <c r="M9" s="319">
        <v>98819</v>
      </c>
      <c r="N9" s="388">
        <v>100</v>
      </c>
      <c r="O9" s="34" t="s">
        <v>226</v>
      </c>
      <c r="P9" s="26" t="s">
        <v>12</v>
      </c>
      <c r="R9" s="231"/>
      <c r="S9" s="231"/>
      <c r="T9" s="231"/>
      <c r="U9" s="231"/>
      <c r="V9" s="231"/>
    </row>
    <row r="10" spans="1:22" s="28" customFormat="1" ht="16.5" customHeight="1">
      <c r="A10" s="262"/>
      <c r="B10" s="31" t="s">
        <v>224</v>
      </c>
      <c r="C10" s="313">
        <v>3621</v>
      </c>
      <c r="D10" s="287">
        <v>3.3</v>
      </c>
      <c r="E10" s="313">
        <v>40328</v>
      </c>
      <c r="F10" s="287">
        <v>37.200000000000003</v>
      </c>
      <c r="G10" s="313">
        <v>3935</v>
      </c>
      <c r="H10" s="287">
        <v>3.6</v>
      </c>
      <c r="I10" s="313">
        <v>1403</v>
      </c>
      <c r="J10" s="287">
        <v>1.3</v>
      </c>
      <c r="K10" s="313">
        <v>260</v>
      </c>
      <c r="L10" s="314">
        <v>0.2</v>
      </c>
      <c r="M10" s="319">
        <v>108774</v>
      </c>
      <c r="N10" s="388">
        <v>100</v>
      </c>
      <c r="O10" s="34" t="s">
        <v>227</v>
      </c>
      <c r="P10" s="26"/>
      <c r="R10" s="231"/>
      <c r="S10" s="231"/>
      <c r="T10" s="231"/>
      <c r="U10" s="231"/>
      <c r="V10" s="231"/>
    </row>
    <row r="11" spans="1:22" s="28" customFormat="1" ht="16.5" customHeight="1">
      <c r="A11" s="262"/>
      <c r="B11" s="31" t="s">
        <v>225</v>
      </c>
      <c r="C11" s="389">
        <v>3545</v>
      </c>
      <c r="D11" s="287">
        <v>2.4</v>
      </c>
      <c r="E11" s="313">
        <v>70275</v>
      </c>
      <c r="F11" s="287">
        <v>47</v>
      </c>
      <c r="G11" s="313">
        <v>8331</v>
      </c>
      <c r="H11" s="287">
        <v>5.6</v>
      </c>
      <c r="I11" s="313">
        <v>2911</v>
      </c>
      <c r="J11" s="287">
        <v>1.9</v>
      </c>
      <c r="K11" s="313">
        <v>476</v>
      </c>
      <c r="L11" s="314">
        <v>0.3</v>
      </c>
      <c r="M11" s="319">
        <v>149671</v>
      </c>
      <c r="N11" s="388">
        <v>100</v>
      </c>
      <c r="O11" s="34" t="s">
        <v>228</v>
      </c>
      <c r="P11" s="26"/>
      <c r="R11" s="231"/>
      <c r="S11" s="231"/>
      <c r="T11" s="231"/>
      <c r="U11" s="231"/>
      <c r="V11" s="231"/>
    </row>
    <row r="12" spans="1:22" s="28" customFormat="1" ht="16.5" customHeight="1">
      <c r="A12" s="263" t="s">
        <v>13</v>
      </c>
      <c r="B12" s="32" t="s">
        <v>223</v>
      </c>
      <c r="C12" s="414">
        <v>0</v>
      </c>
      <c r="D12" s="414">
        <v>0</v>
      </c>
      <c r="E12" s="296">
        <v>523</v>
      </c>
      <c r="F12" s="289">
        <v>4.7</v>
      </c>
      <c r="G12" s="296">
        <v>1</v>
      </c>
      <c r="H12" s="289" t="s">
        <v>251</v>
      </c>
      <c r="I12" s="296">
        <v>2</v>
      </c>
      <c r="J12" s="289" t="s">
        <v>251</v>
      </c>
      <c r="K12" s="296">
        <v>2</v>
      </c>
      <c r="L12" s="289" t="s">
        <v>251</v>
      </c>
      <c r="M12" s="320">
        <v>11123</v>
      </c>
      <c r="N12" s="390">
        <v>100</v>
      </c>
      <c r="O12" s="35" t="s">
        <v>226</v>
      </c>
      <c r="P12" s="346" t="s">
        <v>14</v>
      </c>
      <c r="R12" s="231"/>
      <c r="S12" s="231"/>
      <c r="T12" s="231"/>
      <c r="U12" s="231"/>
      <c r="V12" s="231"/>
    </row>
    <row r="13" spans="1:22" s="28" customFormat="1" ht="16.5" customHeight="1">
      <c r="A13" s="263"/>
      <c r="B13" s="32" t="s">
        <v>224</v>
      </c>
      <c r="C13" s="296">
        <v>1</v>
      </c>
      <c r="D13" s="289" t="s">
        <v>251</v>
      </c>
      <c r="E13" s="296">
        <v>717</v>
      </c>
      <c r="F13" s="289">
        <v>5.6</v>
      </c>
      <c r="G13" s="296">
        <v>11</v>
      </c>
      <c r="H13" s="289">
        <v>0.1</v>
      </c>
      <c r="I13" s="414">
        <v>0</v>
      </c>
      <c r="J13" s="414">
        <v>0</v>
      </c>
      <c r="K13" s="296">
        <v>22</v>
      </c>
      <c r="L13" s="295">
        <v>0.2</v>
      </c>
      <c r="M13" s="320">
        <v>12798</v>
      </c>
      <c r="N13" s="390">
        <v>100</v>
      </c>
      <c r="O13" s="35" t="s">
        <v>227</v>
      </c>
      <c r="P13" s="346"/>
      <c r="R13" s="231"/>
      <c r="S13" s="231"/>
      <c r="T13" s="231"/>
      <c r="U13" s="231"/>
      <c r="V13" s="231"/>
    </row>
    <row r="14" spans="1:22" s="28" customFormat="1" ht="16.5" customHeight="1">
      <c r="A14" s="263"/>
      <c r="B14" s="32" t="s">
        <v>225</v>
      </c>
      <c r="C14" s="296">
        <v>27</v>
      </c>
      <c r="D14" s="289">
        <v>0.2</v>
      </c>
      <c r="E14" s="296">
        <v>585</v>
      </c>
      <c r="F14" s="289">
        <v>4.0999999999999996</v>
      </c>
      <c r="G14" s="296">
        <v>1</v>
      </c>
      <c r="H14" s="289" t="s">
        <v>251</v>
      </c>
      <c r="I14" s="296">
        <v>4</v>
      </c>
      <c r="J14" s="289" t="s">
        <v>251</v>
      </c>
      <c r="K14" s="296">
        <v>5</v>
      </c>
      <c r="L14" s="289" t="s">
        <v>251</v>
      </c>
      <c r="M14" s="320">
        <v>14183</v>
      </c>
      <c r="N14" s="390">
        <v>100</v>
      </c>
      <c r="O14" s="35" t="s">
        <v>228</v>
      </c>
      <c r="P14" s="346"/>
      <c r="R14" s="231"/>
      <c r="S14" s="231"/>
      <c r="T14" s="231"/>
      <c r="U14" s="231"/>
      <c r="V14" s="231"/>
    </row>
    <row r="15" spans="1:22" s="28" customFormat="1" ht="16.5" customHeight="1">
      <c r="A15" s="263" t="s">
        <v>172</v>
      </c>
      <c r="B15" s="30" t="s">
        <v>223</v>
      </c>
      <c r="C15" s="296">
        <v>14</v>
      </c>
      <c r="D15" s="289">
        <v>0.1</v>
      </c>
      <c r="E15" s="296">
        <v>2683</v>
      </c>
      <c r="F15" s="289">
        <v>17.600000000000001</v>
      </c>
      <c r="G15" s="296">
        <v>79</v>
      </c>
      <c r="H15" s="289">
        <v>0.5</v>
      </c>
      <c r="I15" s="414">
        <v>0</v>
      </c>
      <c r="J15" s="414">
        <v>0</v>
      </c>
      <c r="K15" s="296">
        <v>40</v>
      </c>
      <c r="L15" s="295">
        <v>0.3</v>
      </c>
      <c r="M15" s="320">
        <v>15223</v>
      </c>
      <c r="N15" s="390">
        <v>100</v>
      </c>
      <c r="O15" s="35" t="s">
        <v>226</v>
      </c>
      <c r="P15" s="362" t="s">
        <v>173</v>
      </c>
      <c r="R15" s="231"/>
      <c r="S15" s="231"/>
      <c r="T15" s="231"/>
      <c r="U15" s="231"/>
      <c r="V15" s="231"/>
    </row>
    <row r="16" spans="1:22" s="28" customFormat="1" ht="16.5" customHeight="1">
      <c r="A16" s="263"/>
      <c r="B16" s="30" t="s">
        <v>224</v>
      </c>
      <c r="C16" s="296">
        <v>60</v>
      </c>
      <c r="D16" s="289">
        <v>0.4</v>
      </c>
      <c r="E16" s="296">
        <v>2001</v>
      </c>
      <c r="F16" s="289">
        <v>11.9</v>
      </c>
      <c r="G16" s="296">
        <v>266</v>
      </c>
      <c r="H16" s="289">
        <v>1.6</v>
      </c>
      <c r="I16" s="414">
        <v>0</v>
      </c>
      <c r="J16" s="414">
        <v>0</v>
      </c>
      <c r="K16" s="296">
        <v>8</v>
      </c>
      <c r="L16" s="289" t="s">
        <v>251</v>
      </c>
      <c r="M16" s="320">
        <v>16828</v>
      </c>
      <c r="N16" s="390">
        <v>100</v>
      </c>
      <c r="O16" s="35" t="s">
        <v>227</v>
      </c>
      <c r="P16" s="362"/>
      <c r="R16" s="231"/>
      <c r="S16" s="231"/>
      <c r="T16" s="231"/>
      <c r="U16" s="231"/>
      <c r="V16" s="231"/>
    </row>
    <row r="17" spans="1:22" s="28" customFormat="1" ht="16.5" customHeight="1">
      <c r="A17" s="263"/>
      <c r="B17" s="30" t="s">
        <v>225</v>
      </c>
      <c r="C17" s="296">
        <v>51</v>
      </c>
      <c r="D17" s="289">
        <v>0.3</v>
      </c>
      <c r="E17" s="296">
        <v>2721</v>
      </c>
      <c r="F17" s="289">
        <v>18.399999999999999</v>
      </c>
      <c r="G17" s="296">
        <v>42</v>
      </c>
      <c r="H17" s="289">
        <v>0.3</v>
      </c>
      <c r="I17" s="414">
        <v>0</v>
      </c>
      <c r="J17" s="414">
        <v>0</v>
      </c>
      <c r="K17" s="296">
        <v>94</v>
      </c>
      <c r="L17" s="295">
        <v>0.6</v>
      </c>
      <c r="M17" s="320">
        <v>14780</v>
      </c>
      <c r="N17" s="390">
        <v>100</v>
      </c>
      <c r="O17" s="35" t="s">
        <v>228</v>
      </c>
      <c r="P17" s="362"/>
      <c r="R17" s="231"/>
      <c r="S17" s="231"/>
      <c r="T17" s="231"/>
      <c r="U17" s="231"/>
      <c r="V17" s="231"/>
    </row>
    <row r="18" spans="1:22" s="28" customFormat="1" ht="16.5" customHeight="1">
      <c r="A18" s="17" t="s">
        <v>209</v>
      </c>
      <c r="B18" s="30" t="s">
        <v>223</v>
      </c>
      <c r="C18" s="296">
        <v>1154</v>
      </c>
      <c r="D18" s="289">
        <v>3.7</v>
      </c>
      <c r="E18" s="296">
        <v>14693</v>
      </c>
      <c r="F18" s="289">
        <v>46.8</v>
      </c>
      <c r="G18" s="296">
        <v>464</v>
      </c>
      <c r="H18" s="289">
        <v>1.5</v>
      </c>
      <c r="I18" s="296">
        <v>392</v>
      </c>
      <c r="J18" s="289">
        <v>1.2</v>
      </c>
      <c r="K18" s="296">
        <v>16</v>
      </c>
      <c r="L18" s="295">
        <v>0.1</v>
      </c>
      <c r="M18" s="320">
        <v>31403</v>
      </c>
      <c r="N18" s="390">
        <v>100</v>
      </c>
      <c r="O18" s="35" t="s">
        <v>226</v>
      </c>
      <c r="P18" s="346" t="s">
        <v>210</v>
      </c>
      <c r="R18" s="231"/>
      <c r="S18" s="231"/>
      <c r="T18" s="231"/>
      <c r="U18" s="231"/>
      <c r="V18" s="231"/>
    </row>
    <row r="19" spans="1:22" s="28" customFormat="1" ht="16.5" customHeight="1">
      <c r="A19" s="263"/>
      <c r="B19" s="30" t="s">
        <v>224</v>
      </c>
      <c r="C19" s="296">
        <v>919</v>
      </c>
      <c r="D19" s="289">
        <v>3.1</v>
      </c>
      <c r="E19" s="296">
        <v>11894</v>
      </c>
      <c r="F19" s="289">
        <v>39.5</v>
      </c>
      <c r="G19" s="296">
        <v>1036</v>
      </c>
      <c r="H19" s="289">
        <v>3.4</v>
      </c>
      <c r="I19" s="296">
        <v>232</v>
      </c>
      <c r="J19" s="289">
        <v>0.8</v>
      </c>
      <c r="K19" s="296">
        <v>170</v>
      </c>
      <c r="L19" s="295">
        <v>0.6</v>
      </c>
      <c r="M19" s="320">
        <v>30071</v>
      </c>
      <c r="N19" s="390">
        <v>100</v>
      </c>
      <c r="O19" s="35" t="s">
        <v>227</v>
      </c>
      <c r="P19" s="346"/>
      <c r="R19" s="231"/>
      <c r="S19" s="231"/>
      <c r="T19" s="231"/>
      <c r="U19" s="231"/>
      <c r="V19" s="231"/>
    </row>
    <row r="20" spans="1:22" s="28" customFormat="1" ht="16.5" customHeight="1">
      <c r="A20" s="263"/>
      <c r="B20" s="30" t="s">
        <v>225</v>
      </c>
      <c r="C20" s="296">
        <v>681</v>
      </c>
      <c r="D20" s="289">
        <v>2.5</v>
      </c>
      <c r="E20" s="296">
        <v>11322</v>
      </c>
      <c r="F20" s="289">
        <v>42</v>
      </c>
      <c r="G20" s="296">
        <v>803</v>
      </c>
      <c r="H20" s="289">
        <v>3</v>
      </c>
      <c r="I20" s="296">
        <v>299</v>
      </c>
      <c r="J20" s="289">
        <v>1.1000000000000001</v>
      </c>
      <c r="K20" s="296">
        <v>41</v>
      </c>
      <c r="L20" s="295">
        <v>0.2</v>
      </c>
      <c r="M20" s="320">
        <v>26864</v>
      </c>
      <c r="N20" s="390">
        <v>100</v>
      </c>
      <c r="O20" s="35" t="s">
        <v>228</v>
      </c>
      <c r="P20" s="346"/>
      <c r="R20" s="231"/>
      <c r="S20" s="231"/>
      <c r="T20" s="231"/>
      <c r="U20" s="231"/>
      <c r="V20" s="231"/>
    </row>
    <row r="21" spans="1:22" s="28" customFormat="1" ht="16.5" customHeight="1">
      <c r="A21" s="263" t="s">
        <v>19</v>
      </c>
      <c r="B21" s="30" t="s">
        <v>223</v>
      </c>
      <c r="C21" s="296">
        <v>1628</v>
      </c>
      <c r="D21" s="289">
        <v>4</v>
      </c>
      <c r="E21" s="296">
        <v>16949</v>
      </c>
      <c r="F21" s="289">
        <v>41.1</v>
      </c>
      <c r="G21" s="296">
        <v>1173</v>
      </c>
      <c r="H21" s="289">
        <v>2.9</v>
      </c>
      <c r="I21" s="296">
        <v>2756</v>
      </c>
      <c r="J21" s="289">
        <v>6.7</v>
      </c>
      <c r="K21" s="296">
        <v>142</v>
      </c>
      <c r="L21" s="295">
        <v>0.3</v>
      </c>
      <c r="M21" s="320">
        <v>41069</v>
      </c>
      <c r="N21" s="390">
        <v>100</v>
      </c>
      <c r="O21" s="35" t="s">
        <v>226</v>
      </c>
      <c r="P21" s="346" t="s">
        <v>20</v>
      </c>
      <c r="R21" s="231"/>
      <c r="S21" s="231"/>
      <c r="T21" s="231"/>
      <c r="U21" s="231"/>
      <c r="V21" s="231"/>
    </row>
    <row r="22" spans="1:22" s="28" customFormat="1" ht="16.5" customHeight="1">
      <c r="A22" s="263"/>
      <c r="B22" s="30" t="s">
        <v>224</v>
      </c>
      <c r="C22" s="296">
        <v>2641</v>
      </c>
      <c r="D22" s="289">
        <v>5.4</v>
      </c>
      <c r="E22" s="296">
        <v>25716</v>
      </c>
      <c r="F22" s="289">
        <v>52.4</v>
      </c>
      <c r="G22" s="296">
        <v>2622</v>
      </c>
      <c r="H22" s="289">
        <v>5.3</v>
      </c>
      <c r="I22" s="296">
        <v>1171</v>
      </c>
      <c r="J22" s="289">
        <v>2.4</v>
      </c>
      <c r="K22" s="296">
        <v>60</v>
      </c>
      <c r="L22" s="295">
        <v>0.1</v>
      </c>
      <c r="M22" s="320">
        <v>49077</v>
      </c>
      <c r="N22" s="390">
        <v>100</v>
      </c>
      <c r="O22" s="35" t="s">
        <v>227</v>
      </c>
      <c r="P22" s="27"/>
      <c r="R22" s="231"/>
      <c r="S22" s="231"/>
      <c r="T22" s="231"/>
      <c r="U22" s="231"/>
      <c r="V22" s="231"/>
    </row>
    <row r="23" spans="1:22" s="28" customFormat="1" ht="16.5" customHeight="1">
      <c r="A23" s="264"/>
      <c r="B23" s="33" t="s">
        <v>225</v>
      </c>
      <c r="C23" s="298">
        <v>2786</v>
      </c>
      <c r="D23" s="291">
        <v>3</v>
      </c>
      <c r="E23" s="298">
        <v>55647</v>
      </c>
      <c r="F23" s="291">
        <v>59.1</v>
      </c>
      <c r="G23" s="298">
        <v>7485</v>
      </c>
      <c r="H23" s="291">
        <v>8</v>
      </c>
      <c r="I23" s="298">
        <v>2608</v>
      </c>
      <c r="J23" s="291">
        <v>2.8</v>
      </c>
      <c r="K23" s="298">
        <v>336</v>
      </c>
      <c r="L23" s="300">
        <v>0.4</v>
      </c>
      <c r="M23" s="321">
        <v>93844</v>
      </c>
      <c r="N23" s="392">
        <v>100</v>
      </c>
      <c r="O23" s="36" t="s">
        <v>228</v>
      </c>
      <c r="P23" s="114"/>
      <c r="R23" s="231"/>
      <c r="S23" s="231"/>
      <c r="T23" s="231"/>
      <c r="U23" s="231"/>
      <c r="V23" s="231"/>
    </row>
    <row r="24" spans="1:22" s="54" customFormat="1" ht="16.5" customHeight="1">
      <c r="A24" s="519" t="s">
        <v>156</v>
      </c>
      <c r="B24" s="519"/>
      <c r="C24" s="519"/>
      <c r="D24" s="519"/>
      <c r="E24" s="519"/>
      <c r="F24" s="519"/>
      <c r="G24" s="519"/>
      <c r="H24" s="519"/>
      <c r="I24" s="466" t="s">
        <v>157</v>
      </c>
      <c r="J24" s="466"/>
      <c r="K24" s="466"/>
      <c r="L24" s="466"/>
      <c r="M24" s="466"/>
      <c r="N24" s="466"/>
      <c r="O24" s="466"/>
      <c r="P24" s="520"/>
      <c r="Q24" s="53"/>
    </row>
    <row r="25" spans="1:22" s="54" customFormat="1" ht="16.5" customHeight="1">
      <c r="A25" s="416" t="s">
        <v>247</v>
      </c>
      <c r="B25" s="343"/>
      <c r="C25" s="343"/>
      <c r="D25" s="343"/>
      <c r="E25" s="343"/>
      <c r="F25" s="343"/>
      <c r="G25" s="343"/>
      <c r="H25" s="343"/>
      <c r="I25" s="415"/>
      <c r="J25" s="415"/>
      <c r="K25" s="415"/>
      <c r="L25" s="415"/>
      <c r="M25" s="415"/>
      <c r="N25" s="415"/>
      <c r="O25" s="415"/>
      <c r="P25" s="415" t="s">
        <v>248</v>
      </c>
      <c r="Q25" s="53"/>
    </row>
    <row r="26" spans="1:22" ht="16.5" customHeight="1">
      <c r="A26" s="511" t="s">
        <v>176</v>
      </c>
      <c r="B26" s="511"/>
      <c r="C26" s="511"/>
      <c r="D26" s="511"/>
      <c r="E26" s="511"/>
      <c r="F26" s="511"/>
      <c r="G26" s="511"/>
      <c r="H26" s="511"/>
      <c r="I26" s="466" t="s">
        <v>216</v>
      </c>
      <c r="J26" s="466"/>
      <c r="K26" s="466"/>
      <c r="L26" s="466"/>
      <c r="M26" s="466"/>
      <c r="N26" s="466"/>
      <c r="O26" s="466"/>
      <c r="P26" s="466"/>
    </row>
    <row r="27" spans="1:22">
      <c r="D27" s="6"/>
      <c r="E27" s="120"/>
      <c r="F27" s="6"/>
      <c r="H27" s="6"/>
      <c r="J27" s="6"/>
      <c r="L27" s="118"/>
      <c r="M27" s="51"/>
      <c r="P27" s="50"/>
    </row>
  </sheetData>
  <mergeCells count="24">
    <mergeCell ref="A24:H24"/>
    <mergeCell ref="I24:P24"/>
    <mergeCell ref="M4:N5"/>
    <mergeCell ref="M6:N6"/>
    <mergeCell ref="C6:D6"/>
    <mergeCell ref="E6:F6"/>
    <mergeCell ref="G6:H6"/>
    <mergeCell ref="I6:J6"/>
    <mergeCell ref="A26:H26"/>
    <mergeCell ref="I26:P26"/>
    <mergeCell ref="K5:L5"/>
    <mergeCell ref="A1:P1"/>
    <mergeCell ref="A2:P2"/>
    <mergeCell ref="A4:A7"/>
    <mergeCell ref="B4:B7"/>
    <mergeCell ref="C4:H4"/>
    <mergeCell ref="I4:L4"/>
    <mergeCell ref="O4:O7"/>
    <mergeCell ref="P4:P7"/>
    <mergeCell ref="C5:D5"/>
    <mergeCell ref="E5:F5"/>
    <mergeCell ref="G5:H5"/>
    <mergeCell ref="I5:J5"/>
    <mergeCell ref="K6:L6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99" firstPageNumber="38" orientation="landscape" useFirstPageNumber="1" r:id="rId1"/>
  <headerFooter>
    <oddHeader xml:space="preserve">&amp;L&amp;8PCBS: Hotel Activities in the West Bank, (Third Quarter, 2017)&amp;R&amp;8&amp;K00+000ا&amp;K01+000PCBS: النشاط الفندقي في الضفة الغربية، (الربع لثالث، 2017)  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S39"/>
  <sheetViews>
    <sheetView rightToLeft="1" view="pageBreakPreview" zoomScale="105" zoomScaleNormal="106" zoomScaleSheetLayoutView="105" zoomScalePageLayoutView="85" workbookViewId="0">
      <selection activeCell="G34" sqref="G34"/>
    </sheetView>
  </sheetViews>
  <sheetFormatPr defaultRowHeight="14.25"/>
  <cols>
    <col min="1" max="1" width="12.25" bestFit="1" customWidth="1"/>
    <col min="2" max="2" width="8" customWidth="1"/>
    <col min="3" max="3" width="7.75" customWidth="1"/>
    <col min="4" max="5" width="8.125" customWidth="1"/>
    <col min="6" max="6" width="8.375" customWidth="1"/>
    <col min="7" max="7" width="8.125" customWidth="1"/>
    <col min="8" max="8" width="8.375" customWidth="1"/>
    <col min="9" max="9" width="9.375" bestFit="1" customWidth="1"/>
    <col min="10" max="10" width="8.75" customWidth="1"/>
    <col min="11" max="11" width="6.375" bestFit="1" customWidth="1"/>
    <col min="12" max="12" width="8.125" bestFit="1" customWidth="1"/>
    <col min="13" max="13" width="8" customWidth="1"/>
    <col min="14" max="14" width="8.125" customWidth="1"/>
    <col min="15" max="15" width="16.875" bestFit="1" customWidth="1"/>
  </cols>
  <sheetData>
    <row r="1" spans="1:19" ht="22.5" customHeight="1">
      <c r="A1" s="527" t="s">
        <v>127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7"/>
      <c r="O1" s="507"/>
    </row>
    <row r="2" spans="1:19" ht="20.25" customHeight="1">
      <c r="A2" s="510" t="s">
        <v>128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4"/>
      <c r="O2" s="514"/>
    </row>
    <row r="3" spans="1:19" ht="5.0999999999999996" customHeight="1">
      <c r="A3" s="2"/>
    </row>
    <row r="4" spans="1:19" ht="15.75" customHeight="1">
      <c r="A4" s="439" t="s">
        <v>0</v>
      </c>
      <c r="B4" s="439" t="s">
        <v>1</v>
      </c>
      <c r="C4" s="439" t="s">
        <v>74</v>
      </c>
      <c r="D4" s="528" t="s">
        <v>75</v>
      </c>
      <c r="E4" s="529"/>
      <c r="F4" s="529"/>
      <c r="G4" s="529"/>
      <c r="H4" s="529"/>
      <c r="I4" s="529"/>
      <c r="J4" s="530" t="s">
        <v>76</v>
      </c>
      <c r="K4" s="530"/>
      <c r="L4" s="530"/>
      <c r="M4" s="531"/>
      <c r="N4" s="448" t="s">
        <v>7</v>
      </c>
      <c r="O4" s="448" t="s">
        <v>8</v>
      </c>
    </row>
    <row r="5" spans="1:19" ht="15.75" customHeight="1">
      <c r="A5" s="440"/>
      <c r="B5" s="440"/>
      <c r="C5" s="440"/>
      <c r="D5" s="500" t="s">
        <v>77</v>
      </c>
      <c r="E5" s="501"/>
      <c r="F5" s="500" t="s">
        <v>79</v>
      </c>
      <c r="G5" s="501"/>
      <c r="H5" s="500" t="s">
        <v>81</v>
      </c>
      <c r="I5" s="501"/>
      <c r="J5" s="500" t="s">
        <v>83</v>
      </c>
      <c r="K5" s="501"/>
      <c r="L5" s="488" t="s">
        <v>85</v>
      </c>
      <c r="M5" s="489"/>
      <c r="N5" s="449"/>
      <c r="O5" s="449"/>
    </row>
    <row r="6" spans="1:19" ht="15.75" customHeight="1">
      <c r="A6" s="440"/>
      <c r="B6" s="440"/>
      <c r="C6" s="456" t="s">
        <v>119</v>
      </c>
      <c r="D6" s="490" t="s">
        <v>78</v>
      </c>
      <c r="E6" s="491"/>
      <c r="F6" s="490" t="s">
        <v>80</v>
      </c>
      <c r="G6" s="491"/>
      <c r="H6" s="490" t="s">
        <v>82</v>
      </c>
      <c r="I6" s="491"/>
      <c r="J6" s="490" t="s">
        <v>84</v>
      </c>
      <c r="K6" s="491"/>
      <c r="L6" s="532"/>
      <c r="M6" s="533"/>
      <c r="N6" s="449"/>
      <c r="O6" s="449"/>
    </row>
    <row r="7" spans="1:19" ht="32.25">
      <c r="A7" s="441"/>
      <c r="B7" s="440"/>
      <c r="C7" s="456"/>
      <c r="D7" s="47" t="s">
        <v>86</v>
      </c>
      <c r="E7" s="24" t="s">
        <v>9</v>
      </c>
      <c r="F7" s="113" t="s">
        <v>143</v>
      </c>
      <c r="G7" s="24" t="s">
        <v>9</v>
      </c>
      <c r="H7" s="113" t="s">
        <v>122</v>
      </c>
      <c r="I7" s="23" t="s">
        <v>9</v>
      </c>
      <c r="J7" s="113" t="s">
        <v>121</v>
      </c>
      <c r="K7" s="23" t="s">
        <v>9</v>
      </c>
      <c r="L7" s="113" t="s">
        <v>87</v>
      </c>
      <c r="M7" s="23" t="s">
        <v>9</v>
      </c>
      <c r="N7" s="449"/>
      <c r="O7" s="460"/>
    </row>
    <row r="8" spans="1:19" ht="17.25" customHeight="1">
      <c r="A8" s="16" t="s">
        <v>123</v>
      </c>
      <c r="B8" s="107"/>
      <c r="C8" s="56"/>
      <c r="D8" s="60">
        <v>35960</v>
      </c>
      <c r="E8" s="68">
        <v>9.5</v>
      </c>
      <c r="F8" s="57">
        <v>16918</v>
      </c>
      <c r="G8" s="68">
        <v>4.5</v>
      </c>
      <c r="H8" s="57">
        <v>25350</v>
      </c>
      <c r="I8" s="68">
        <v>6.7</v>
      </c>
      <c r="J8" s="57">
        <v>51702</v>
      </c>
      <c r="K8" s="68">
        <v>13.7</v>
      </c>
      <c r="L8" s="57">
        <v>32445</v>
      </c>
      <c r="M8" s="68">
        <v>8.6</v>
      </c>
      <c r="N8" s="19"/>
      <c r="O8" s="19" t="s">
        <v>124</v>
      </c>
      <c r="P8" s="7"/>
      <c r="R8" s="6"/>
      <c r="S8" s="7"/>
    </row>
    <row r="9" spans="1:19" ht="17.25" customHeight="1">
      <c r="A9" s="40" t="s">
        <v>11</v>
      </c>
      <c r="B9" s="108" t="s">
        <v>113</v>
      </c>
      <c r="C9" s="59">
        <f>C12+C15+C18+C21</f>
        <v>104</v>
      </c>
      <c r="D9" s="60">
        <v>10392</v>
      </c>
      <c r="E9" s="69">
        <v>6.9</v>
      </c>
      <c r="F9" s="60">
        <v>8657</v>
      </c>
      <c r="G9" s="69">
        <v>5.8</v>
      </c>
      <c r="H9" s="60">
        <v>7638</v>
      </c>
      <c r="I9" s="69">
        <v>5.0999999999999996</v>
      </c>
      <c r="J9" s="60">
        <v>21422</v>
      </c>
      <c r="K9" s="69">
        <v>14.3</v>
      </c>
      <c r="L9" s="60">
        <v>10345</v>
      </c>
      <c r="M9" s="69">
        <v>6.9</v>
      </c>
      <c r="N9" s="41" t="s">
        <v>116</v>
      </c>
      <c r="O9" s="42" t="s">
        <v>12</v>
      </c>
      <c r="P9" s="7"/>
      <c r="R9" s="6"/>
      <c r="S9" s="7"/>
    </row>
    <row r="10" spans="1:19" ht="17.25" customHeight="1">
      <c r="A10" s="40"/>
      <c r="B10" s="108" t="s">
        <v>114</v>
      </c>
      <c r="C10" s="60">
        <f>C13+C16+C19+C22</f>
        <v>107</v>
      </c>
      <c r="D10" s="60">
        <v>12287</v>
      </c>
      <c r="E10" s="69">
        <v>8.5</v>
      </c>
      <c r="F10" s="60">
        <v>5647</v>
      </c>
      <c r="G10" s="69">
        <v>3.9</v>
      </c>
      <c r="H10" s="60">
        <v>7555</v>
      </c>
      <c r="I10" s="69">
        <v>5.2</v>
      </c>
      <c r="J10" s="60">
        <v>23357</v>
      </c>
      <c r="K10" s="69">
        <v>16.100000000000001</v>
      </c>
      <c r="L10" s="60">
        <v>11811</v>
      </c>
      <c r="M10" s="69">
        <v>8.1999999999999993</v>
      </c>
      <c r="N10" s="41" t="s">
        <v>117</v>
      </c>
      <c r="O10" s="42"/>
      <c r="P10" s="7"/>
      <c r="R10" s="6"/>
      <c r="S10" s="7"/>
    </row>
    <row r="11" spans="1:19" ht="17.25" customHeight="1">
      <c r="A11" s="40"/>
      <c r="B11" s="108" t="s">
        <v>115</v>
      </c>
      <c r="C11" s="60">
        <f>C14+C17+C20+C23</f>
        <v>107</v>
      </c>
      <c r="D11" s="60">
        <v>13281</v>
      </c>
      <c r="E11" s="69">
        <v>16.2</v>
      </c>
      <c r="F11" s="60">
        <v>2614</v>
      </c>
      <c r="G11" s="69">
        <v>3.2</v>
      </c>
      <c r="H11" s="60">
        <v>10157</v>
      </c>
      <c r="I11" s="69">
        <v>12.4</v>
      </c>
      <c r="J11" s="60">
        <v>6923</v>
      </c>
      <c r="K11" s="69">
        <v>8.4</v>
      </c>
      <c r="L11" s="60">
        <v>10289</v>
      </c>
      <c r="M11" s="69">
        <v>12.5</v>
      </c>
      <c r="N11" s="41" t="s">
        <v>118</v>
      </c>
      <c r="O11" s="42"/>
      <c r="P11" s="7"/>
      <c r="R11" s="6"/>
      <c r="S11" s="7"/>
    </row>
    <row r="12" spans="1:19" s="39" customFormat="1" ht="17.25" customHeight="1">
      <c r="A12" s="43" t="s">
        <v>13</v>
      </c>
      <c r="B12" s="109" t="s">
        <v>113</v>
      </c>
      <c r="C12" s="62">
        <v>13</v>
      </c>
      <c r="D12" s="70">
        <v>762</v>
      </c>
      <c r="E12" s="65">
        <v>16.5</v>
      </c>
      <c r="F12" s="70">
        <v>42</v>
      </c>
      <c r="G12" s="65">
        <v>0.9</v>
      </c>
      <c r="H12" s="70">
        <v>2973</v>
      </c>
      <c r="I12" s="65">
        <v>64.2</v>
      </c>
      <c r="J12" s="70">
        <v>5</v>
      </c>
      <c r="K12" s="65">
        <v>0.1</v>
      </c>
      <c r="L12" s="70">
        <v>219</v>
      </c>
      <c r="M12" s="65">
        <v>4.7</v>
      </c>
      <c r="N12" s="44" t="s">
        <v>116</v>
      </c>
      <c r="O12" s="45" t="s">
        <v>14</v>
      </c>
      <c r="P12" s="7"/>
      <c r="Q12"/>
      <c r="R12" s="6"/>
    </row>
    <row r="13" spans="1:19" s="39" customFormat="1" ht="17.25" customHeight="1">
      <c r="A13" s="43"/>
      <c r="B13" s="109" t="s">
        <v>114</v>
      </c>
      <c r="C13" s="64">
        <v>14</v>
      </c>
      <c r="D13" s="70">
        <v>692</v>
      </c>
      <c r="E13" s="65">
        <v>19.8</v>
      </c>
      <c r="F13" s="70">
        <v>44</v>
      </c>
      <c r="G13" s="65">
        <v>1.3</v>
      </c>
      <c r="H13" s="70">
        <v>2121</v>
      </c>
      <c r="I13" s="65">
        <v>60.6</v>
      </c>
      <c r="J13" s="70">
        <v>15</v>
      </c>
      <c r="K13" s="65">
        <v>0.4</v>
      </c>
      <c r="L13" s="70">
        <v>36</v>
      </c>
      <c r="M13" s="65">
        <v>1</v>
      </c>
      <c r="N13" s="44" t="s">
        <v>117</v>
      </c>
      <c r="O13" s="45"/>
      <c r="P13" s="7"/>
      <c r="Q13"/>
      <c r="R13" s="6"/>
    </row>
    <row r="14" spans="1:19" s="39" customFormat="1" ht="17.25" customHeight="1">
      <c r="A14" s="43"/>
      <c r="B14" s="109" t="s">
        <v>115</v>
      </c>
      <c r="C14" s="64">
        <v>14</v>
      </c>
      <c r="D14" s="70">
        <v>735</v>
      </c>
      <c r="E14" s="65">
        <v>12.9</v>
      </c>
      <c r="F14" s="70">
        <v>26</v>
      </c>
      <c r="G14" s="65">
        <v>0.5</v>
      </c>
      <c r="H14" s="70">
        <v>4322</v>
      </c>
      <c r="I14" s="65">
        <v>76</v>
      </c>
      <c r="J14" s="70">
        <v>3</v>
      </c>
      <c r="K14" s="65">
        <v>0.1</v>
      </c>
      <c r="L14" s="70">
        <v>131</v>
      </c>
      <c r="M14" s="65">
        <v>2.2999999999999998</v>
      </c>
      <c r="N14" s="44" t="s">
        <v>118</v>
      </c>
      <c r="O14" s="45"/>
      <c r="P14" s="7"/>
      <c r="Q14" s="48"/>
      <c r="R14" s="6"/>
    </row>
    <row r="15" spans="1:19" ht="17.25" customHeight="1">
      <c r="A15" s="43" t="s">
        <v>15</v>
      </c>
      <c r="B15" s="110" t="s">
        <v>113</v>
      </c>
      <c r="C15" s="64">
        <v>31</v>
      </c>
      <c r="D15" s="70">
        <v>7794</v>
      </c>
      <c r="E15" s="65">
        <v>32.799999999999997</v>
      </c>
      <c r="F15" s="70">
        <v>1386</v>
      </c>
      <c r="G15" s="65">
        <v>5.8</v>
      </c>
      <c r="H15" s="70">
        <v>2535</v>
      </c>
      <c r="I15" s="65">
        <v>10.7</v>
      </c>
      <c r="J15" s="70">
        <v>2129</v>
      </c>
      <c r="K15" s="65">
        <v>9</v>
      </c>
      <c r="L15" s="70">
        <v>2352</v>
      </c>
      <c r="M15" s="65">
        <v>9.9</v>
      </c>
      <c r="N15" s="44" t="s">
        <v>116</v>
      </c>
      <c r="O15" s="45" t="s">
        <v>16</v>
      </c>
      <c r="P15" s="7"/>
      <c r="Q15" s="48"/>
      <c r="R15" s="6"/>
    </row>
    <row r="16" spans="1:19" ht="17.25" customHeight="1">
      <c r="A16" s="17"/>
      <c r="B16" s="30" t="s">
        <v>114</v>
      </c>
      <c r="C16" s="62">
        <v>32</v>
      </c>
      <c r="D16" s="70">
        <v>9623</v>
      </c>
      <c r="E16" s="65">
        <v>40.700000000000003</v>
      </c>
      <c r="F16" s="70">
        <v>1437</v>
      </c>
      <c r="G16" s="65">
        <v>6.1</v>
      </c>
      <c r="H16" s="70">
        <v>2376</v>
      </c>
      <c r="I16" s="65">
        <v>10</v>
      </c>
      <c r="J16" s="70">
        <v>1935</v>
      </c>
      <c r="K16" s="65">
        <v>8.1999999999999993</v>
      </c>
      <c r="L16" s="70">
        <v>3327</v>
      </c>
      <c r="M16" s="65">
        <v>14.1</v>
      </c>
      <c r="N16" s="35" t="s">
        <v>117</v>
      </c>
      <c r="O16" s="20"/>
      <c r="P16" s="7"/>
      <c r="Q16" s="48"/>
      <c r="R16" s="6"/>
    </row>
    <row r="17" spans="1:18" ht="17.25" customHeight="1">
      <c r="A17" s="17"/>
      <c r="B17" s="30" t="s">
        <v>115</v>
      </c>
      <c r="C17" s="64">
        <v>32</v>
      </c>
      <c r="D17" s="70">
        <v>10955</v>
      </c>
      <c r="E17" s="65">
        <v>46.2</v>
      </c>
      <c r="F17" s="70">
        <v>1034</v>
      </c>
      <c r="G17" s="65">
        <v>4.4000000000000004</v>
      </c>
      <c r="H17" s="70">
        <v>2665</v>
      </c>
      <c r="I17" s="65">
        <v>11.2</v>
      </c>
      <c r="J17" s="70">
        <v>1364</v>
      </c>
      <c r="K17" s="65">
        <v>5.8</v>
      </c>
      <c r="L17" s="70">
        <v>3331</v>
      </c>
      <c r="M17" s="65">
        <v>14.1</v>
      </c>
      <c r="N17" s="35" t="s">
        <v>118</v>
      </c>
      <c r="O17" s="20"/>
      <c r="P17" s="7"/>
      <c r="Q17" s="48"/>
      <c r="R17" s="6"/>
    </row>
    <row r="18" spans="1:18" ht="17.25" customHeight="1">
      <c r="A18" s="17" t="s">
        <v>17</v>
      </c>
      <c r="B18" s="30" t="s">
        <v>113</v>
      </c>
      <c r="C18" s="64">
        <v>28</v>
      </c>
      <c r="D18" s="70">
        <v>66</v>
      </c>
      <c r="E18" s="65">
        <v>0.2</v>
      </c>
      <c r="F18" s="70">
        <v>96</v>
      </c>
      <c r="G18" s="65">
        <v>0.2</v>
      </c>
      <c r="H18" s="70">
        <v>1111</v>
      </c>
      <c r="I18" s="65">
        <v>2.9</v>
      </c>
      <c r="J18" s="70">
        <v>2737</v>
      </c>
      <c r="K18" s="65">
        <v>7.1</v>
      </c>
      <c r="L18" s="64">
        <v>6321</v>
      </c>
      <c r="M18" s="65">
        <v>16.3</v>
      </c>
      <c r="N18" s="35" t="s">
        <v>116</v>
      </c>
      <c r="O18" s="20" t="s">
        <v>18</v>
      </c>
      <c r="P18" s="7"/>
      <c r="Q18" s="48"/>
      <c r="R18" s="6"/>
    </row>
    <row r="19" spans="1:18" ht="17.25" customHeight="1">
      <c r="A19" s="17"/>
      <c r="B19" s="30" t="s">
        <v>114</v>
      </c>
      <c r="C19" s="64">
        <v>29</v>
      </c>
      <c r="D19" s="70">
        <v>210</v>
      </c>
      <c r="E19" s="65">
        <v>0.6</v>
      </c>
      <c r="F19" s="70">
        <v>187</v>
      </c>
      <c r="G19" s="65">
        <v>0.5</v>
      </c>
      <c r="H19" s="70">
        <v>1658</v>
      </c>
      <c r="I19" s="65">
        <v>4.5999999999999996</v>
      </c>
      <c r="J19" s="70">
        <v>1722</v>
      </c>
      <c r="K19" s="65">
        <v>4.8</v>
      </c>
      <c r="L19" s="64">
        <v>6087</v>
      </c>
      <c r="M19" s="65">
        <v>17</v>
      </c>
      <c r="N19" s="35" t="s">
        <v>117</v>
      </c>
      <c r="O19" s="20"/>
      <c r="P19" s="7"/>
      <c r="Q19" s="48"/>
      <c r="R19" s="6"/>
    </row>
    <row r="20" spans="1:18" ht="17.25" customHeight="1">
      <c r="A20" s="17"/>
      <c r="B20" s="30" t="s">
        <v>115</v>
      </c>
      <c r="C20" s="62">
        <v>29</v>
      </c>
      <c r="D20" s="64">
        <v>0</v>
      </c>
      <c r="E20" s="65">
        <v>0</v>
      </c>
      <c r="F20" s="70">
        <v>308</v>
      </c>
      <c r="G20" s="65">
        <v>1.4</v>
      </c>
      <c r="H20" s="70">
        <v>1114</v>
      </c>
      <c r="I20" s="65">
        <v>5</v>
      </c>
      <c r="J20" s="70">
        <v>1217</v>
      </c>
      <c r="K20" s="65">
        <v>5.4</v>
      </c>
      <c r="L20" s="64">
        <v>4702</v>
      </c>
      <c r="M20" s="65">
        <v>21</v>
      </c>
      <c r="N20" s="35" t="s">
        <v>118</v>
      </c>
      <c r="O20" s="20"/>
      <c r="P20" s="7"/>
      <c r="Q20" s="48"/>
      <c r="R20" s="6"/>
    </row>
    <row r="21" spans="1:18" ht="17.25" customHeight="1">
      <c r="A21" s="17" t="s">
        <v>19</v>
      </c>
      <c r="B21" s="30" t="s">
        <v>113</v>
      </c>
      <c r="C21" s="64">
        <v>32</v>
      </c>
      <c r="D21" s="70">
        <v>1770</v>
      </c>
      <c r="E21" s="65">
        <v>2.1</v>
      </c>
      <c r="F21" s="70">
        <v>7133</v>
      </c>
      <c r="G21" s="65">
        <v>8.6</v>
      </c>
      <c r="H21" s="70">
        <v>1019</v>
      </c>
      <c r="I21" s="65">
        <v>1.2</v>
      </c>
      <c r="J21" s="70">
        <v>16551</v>
      </c>
      <c r="K21" s="65">
        <v>20</v>
      </c>
      <c r="L21" s="64">
        <v>1453</v>
      </c>
      <c r="M21" s="65">
        <v>1.8</v>
      </c>
      <c r="N21" s="35" t="s">
        <v>116</v>
      </c>
      <c r="O21" s="20" t="s">
        <v>20</v>
      </c>
      <c r="P21" s="7"/>
      <c r="Q21" s="48"/>
      <c r="R21" s="6"/>
    </row>
    <row r="22" spans="1:18" ht="17.25" customHeight="1">
      <c r="A22" s="17"/>
      <c r="B22" s="30" t="s">
        <v>114</v>
      </c>
      <c r="C22" s="64">
        <v>32</v>
      </c>
      <c r="D22" s="70">
        <v>1762</v>
      </c>
      <c r="E22" s="65">
        <v>2.2000000000000002</v>
      </c>
      <c r="F22" s="70">
        <v>3979</v>
      </c>
      <c r="G22" s="65">
        <v>4.9000000000000004</v>
      </c>
      <c r="H22" s="70">
        <v>1400</v>
      </c>
      <c r="I22" s="65">
        <v>1.7</v>
      </c>
      <c r="J22" s="70">
        <v>19685</v>
      </c>
      <c r="K22" s="65">
        <v>24.1</v>
      </c>
      <c r="L22" s="64">
        <v>2361</v>
      </c>
      <c r="M22" s="65">
        <v>2.9</v>
      </c>
      <c r="N22" s="35" t="s">
        <v>117</v>
      </c>
      <c r="O22" s="20"/>
      <c r="P22" s="7"/>
      <c r="Q22" s="48"/>
      <c r="R22" s="6"/>
    </row>
    <row r="23" spans="1:18" ht="17.25" customHeight="1">
      <c r="A23" s="18"/>
      <c r="B23" s="33" t="s">
        <v>115</v>
      </c>
      <c r="C23" s="66">
        <v>32</v>
      </c>
      <c r="D23" s="71">
        <v>1591</v>
      </c>
      <c r="E23" s="67">
        <v>5.2</v>
      </c>
      <c r="F23" s="71">
        <v>1246</v>
      </c>
      <c r="G23" s="67">
        <v>4.0999999999999996</v>
      </c>
      <c r="H23" s="71">
        <v>2056</v>
      </c>
      <c r="I23" s="67">
        <v>6.8</v>
      </c>
      <c r="J23" s="71">
        <v>4339</v>
      </c>
      <c r="K23" s="67">
        <v>14.3</v>
      </c>
      <c r="L23" s="66">
        <v>2125</v>
      </c>
      <c r="M23" s="67">
        <v>7</v>
      </c>
      <c r="N23" s="36" t="s">
        <v>118</v>
      </c>
      <c r="O23" s="52"/>
      <c r="P23" s="7"/>
      <c r="Q23" s="48"/>
      <c r="R23" s="6"/>
    </row>
    <row r="24" spans="1:18">
      <c r="E24" s="6"/>
      <c r="G24" s="15"/>
      <c r="I24" s="6"/>
      <c r="K24" s="6"/>
      <c r="M24" s="15"/>
      <c r="O24" s="15"/>
    </row>
    <row r="25" spans="1:18">
      <c r="E25" s="6"/>
      <c r="G25" s="15"/>
      <c r="I25" s="6"/>
      <c r="K25" s="6"/>
      <c r="M25" s="15"/>
      <c r="O25" s="15"/>
    </row>
    <row r="26" spans="1:18">
      <c r="E26" s="6"/>
      <c r="G26" s="15"/>
      <c r="I26" s="6"/>
      <c r="K26" s="6"/>
      <c r="M26" s="15"/>
      <c r="O26" s="15"/>
    </row>
    <row r="27" spans="1:18">
      <c r="E27" s="6"/>
      <c r="G27" s="15"/>
      <c r="I27" s="6"/>
      <c r="K27" s="6"/>
      <c r="M27" s="15"/>
      <c r="O27" s="15"/>
    </row>
    <row r="28" spans="1:18">
      <c r="E28" s="6"/>
      <c r="G28" s="15"/>
      <c r="I28" s="6"/>
      <c r="K28" s="6"/>
      <c r="M28" s="15"/>
      <c r="O28" s="15"/>
    </row>
    <row r="29" spans="1:18">
      <c r="E29" s="6"/>
      <c r="G29" s="15"/>
      <c r="I29" s="6"/>
      <c r="K29" s="6"/>
      <c r="M29" s="15"/>
      <c r="O29" s="15"/>
    </row>
    <row r="30" spans="1:18">
      <c r="E30" s="6"/>
      <c r="G30" s="15"/>
      <c r="I30" s="6"/>
      <c r="K30" s="6"/>
      <c r="M30" s="15"/>
      <c r="P30" s="15"/>
    </row>
    <row r="31" spans="1:18">
      <c r="E31" s="6"/>
      <c r="G31" s="15"/>
      <c r="I31" s="6"/>
      <c r="K31" s="6"/>
      <c r="M31" s="15"/>
      <c r="O31" s="15"/>
    </row>
    <row r="32" spans="1:18">
      <c r="E32" s="6"/>
      <c r="G32" s="15"/>
      <c r="I32" s="6"/>
      <c r="K32" s="6"/>
      <c r="O32" s="15"/>
    </row>
    <row r="33" spans="5:15">
      <c r="E33" s="6"/>
      <c r="G33" s="15"/>
      <c r="I33" s="6"/>
      <c r="K33" s="6"/>
      <c r="M33" s="15"/>
      <c r="O33" s="15"/>
    </row>
    <row r="34" spans="5:15">
      <c r="E34" s="6"/>
      <c r="G34" s="15"/>
      <c r="I34" s="6"/>
      <c r="K34" s="6"/>
      <c r="M34" s="15"/>
      <c r="O34" s="15"/>
    </row>
    <row r="35" spans="5:15">
      <c r="E35" s="6"/>
      <c r="G35" s="15"/>
      <c r="I35" s="6"/>
      <c r="K35" s="6"/>
      <c r="M35" s="15"/>
      <c r="O35" s="15"/>
    </row>
    <row r="36" spans="5:15">
      <c r="E36" s="6"/>
      <c r="G36" s="15"/>
      <c r="I36" s="6"/>
      <c r="K36" s="6"/>
      <c r="M36" s="15"/>
      <c r="O36" s="15"/>
    </row>
    <row r="37" spans="5:15">
      <c r="E37" s="6"/>
      <c r="G37" s="15"/>
      <c r="I37" s="6"/>
      <c r="K37" s="6"/>
      <c r="M37" s="15"/>
      <c r="O37" s="15"/>
    </row>
    <row r="38" spans="5:15">
      <c r="E38" s="6"/>
      <c r="G38" s="15"/>
      <c r="I38" s="6"/>
      <c r="K38" s="6"/>
      <c r="M38" s="15"/>
      <c r="O38" s="15"/>
    </row>
    <row r="39" spans="5:15">
      <c r="E39" s="6"/>
      <c r="G39" s="15"/>
      <c r="I39" s="6"/>
      <c r="K39" s="6"/>
      <c r="M39" s="15"/>
      <c r="O39" s="15"/>
    </row>
  </sheetData>
  <mergeCells count="19">
    <mergeCell ref="F6:G6"/>
    <mergeCell ref="H6:I6"/>
    <mergeCell ref="J6:K6"/>
    <mergeCell ref="A1:O1"/>
    <mergeCell ref="A2:O2"/>
    <mergeCell ref="A4:A7"/>
    <mergeCell ref="B4:B7"/>
    <mergeCell ref="C4:C5"/>
    <mergeCell ref="D4:I4"/>
    <mergeCell ref="J4:M4"/>
    <mergeCell ref="N4:N7"/>
    <mergeCell ref="O4:O7"/>
    <mergeCell ref="D5:E5"/>
    <mergeCell ref="F5:G5"/>
    <mergeCell ref="H5:I5"/>
    <mergeCell ref="J5:K5"/>
    <mergeCell ref="L5:M6"/>
    <mergeCell ref="C6:C7"/>
    <mergeCell ref="D6:E6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84" firstPageNumber="31" orientation="landscape" useFirstPageNumber="1" r:id="rId1"/>
  <headerFooter>
    <oddHeader xml:space="preserve">&amp;L&amp;8PCBS: Hotel Activities in the West Bank, (Second Quarter, 2013)&amp;R&amp;8&amp;K00+000ا&amp;K01+000PCBS: النشاط الفندقي في الضفة الغربية، (الربع الثاني، 2013)  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tab1</vt:lpstr>
      <vt:lpstr>tab2</vt:lpstr>
      <vt:lpstr>tab3</vt:lpstr>
      <vt:lpstr>tab4</vt:lpstr>
      <vt:lpstr>tab5-1</vt:lpstr>
      <vt:lpstr>tab5-2 </vt:lpstr>
      <vt:lpstr>tab6-1</vt:lpstr>
      <vt:lpstr>tab6-2  </vt:lpstr>
      <vt:lpstr>tab6-1 </vt:lpstr>
      <vt:lpstr>tab7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'tab1'!Print_Area</vt:lpstr>
      <vt:lpstr>'tab2'!Print_Area</vt:lpstr>
      <vt:lpstr>'tab3'!Print_Area</vt:lpstr>
      <vt:lpstr>'tab4'!Print_Area</vt:lpstr>
      <vt:lpstr>'tab5-1'!Print_Area</vt:lpstr>
      <vt:lpstr>'tab5-2 '!Print_Area</vt:lpstr>
      <vt:lpstr>'tab6-1'!Print_Area</vt:lpstr>
      <vt:lpstr>'tab6-1 '!Print_Area</vt:lpstr>
      <vt:lpstr>'tab6-2  '!Print_Area</vt:lpstr>
      <vt:lpstr>'tab7'!Print_Area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bbader</dc:creator>
  <cp:lastModifiedBy>fathi</cp:lastModifiedBy>
  <cp:lastPrinted>2017-11-13T11:17:57Z</cp:lastPrinted>
  <dcterms:created xsi:type="dcterms:W3CDTF">2011-06-14T05:33:59Z</dcterms:created>
  <dcterms:modified xsi:type="dcterms:W3CDTF">2017-11-19T09:32:53Z</dcterms:modified>
</cp:coreProperties>
</file>