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4240" windowHeight="12435" tabRatio="754" activeTab="9"/>
  </bookViews>
  <sheets>
    <sheet name="1" sheetId="1" r:id="rId1"/>
    <sheet name="2" sheetId="16" r:id="rId2"/>
    <sheet name="3" sheetId="17" r:id="rId3"/>
    <sheet name="4" sheetId="2" r:id="rId4"/>
    <sheet name="5" sheetId="3" r:id="rId5"/>
    <sheet name="6" sheetId="4" r:id="rId6"/>
    <sheet name="7" sheetId="5" r:id="rId7"/>
    <sheet name="8" sheetId="6" r:id="rId8"/>
    <sheet name="9" sheetId="7" r:id="rId9"/>
    <sheet name="10" sheetId="8" r:id="rId10"/>
    <sheet name="11" sheetId="9" r:id="rId11"/>
    <sheet name="12" sheetId="18" r:id="rId12"/>
    <sheet name="13" sheetId="10" r:id="rId13"/>
    <sheet name="14" sheetId="14" r:id="rId14"/>
    <sheet name="15" sheetId="12" r:id="rId15"/>
  </sheets>
  <definedNames>
    <definedName name="HTML_CodePage" hidden="1">1256</definedName>
    <definedName name="HTML_Control" localSheetId="3" hidden="1">{"'ورقة1'!$A$1:$G$9"}</definedName>
    <definedName name="HTML_Control" localSheetId="6"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'1'!$A$1:$K$19</definedName>
    <definedName name="_xlnm.Print_Area" localSheetId="9">'10'!$A$1:$G$14</definedName>
    <definedName name="_xlnm.Print_Area" localSheetId="10">'11'!$A$1:$H$19</definedName>
    <definedName name="_xlnm.Print_Area" localSheetId="11">'12'!$A$1:$H$15</definedName>
    <definedName name="_xlnm.Print_Area" localSheetId="12">'13'!$A$1:$F$24</definedName>
    <definedName name="_xlnm.Print_Area" localSheetId="14">'15'!$A$1:$F$11</definedName>
    <definedName name="_xlnm.Print_Area" localSheetId="1">'2'!$A$1:$K$19</definedName>
    <definedName name="_xlnm.Print_Area" localSheetId="2">'3'!$A$1:$K$16</definedName>
    <definedName name="_xlnm.Print_Area" localSheetId="3">'4'!$A$1:$G$16</definedName>
    <definedName name="_xlnm.Print_Area" localSheetId="4">'5'!$A$1:$E$24</definedName>
    <definedName name="_xlnm.Print_Area" localSheetId="5">'6'!$A$1:$H$20</definedName>
    <definedName name="_xlnm.Print_Area" localSheetId="6">'7'!$A$1:$K$22</definedName>
    <definedName name="_xlnm.Print_Area" localSheetId="7">'8'!$A$1:$J$21</definedName>
    <definedName name="_xlnm.Print_Area" localSheetId="8">'9'!$A$1:$G$20</definedName>
    <definedName name="Z_5D9BAB13_4BDE_4E58_91A2_3715FFA4052A_.wvu.Cols" localSheetId="14" hidden="1">'15'!$E:$E</definedName>
    <definedName name="Z_5D9BAB13_4BDE_4E58_91A2_3715FFA4052A_.wvu.Cols" localSheetId="8" hidden="1">'9'!#REF!</definedName>
    <definedName name="Z_5D9BAB13_4BDE_4E58_91A2_3715FFA4052A_.wvu.PrintArea" localSheetId="0" hidden="1">'1'!$A$1:$K$19</definedName>
    <definedName name="Z_5D9BAB13_4BDE_4E58_91A2_3715FFA4052A_.wvu.PrintArea" localSheetId="9" hidden="1">'10'!$A$1:$G$14</definedName>
    <definedName name="Z_5D9BAB13_4BDE_4E58_91A2_3715FFA4052A_.wvu.PrintArea" localSheetId="10" hidden="1">'11'!$A$1:$H$19</definedName>
    <definedName name="Z_5D9BAB13_4BDE_4E58_91A2_3715FFA4052A_.wvu.PrintArea" localSheetId="11" hidden="1">'12'!$A$1:$H$15</definedName>
    <definedName name="Z_5D9BAB13_4BDE_4E58_91A2_3715FFA4052A_.wvu.PrintArea" localSheetId="12" hidden="1">'13'!$A$1:$F$24</definedName>
    <definedName name="Z_5D9BAB13_4BDE_4E58_91A2_3715FFA4052A_.wvu.PrintArea" localSheetId="14" hidden="1">'15'!$A$1:$F$11</definedName>
    <definedName name="Z_5D9BAB13_4BDE_4E58_91A2_3715FFA4052A_.wvu.PrintArea" localSheetId="1" hidden="1">'2'!$A$1:$K$19</definedName>
    <definedName name="Z_5D9BAB13_4BDE_4E58_91A2_3715FFA4052A_.wvu.PrintArea" localSheetId="2" hidden="1">'3'!$A$1:$K$16</definedName>
    <definedName name="Z_5D9BAB13_4BDE_4E58_91A2_3715FFA4052A_.wvu.PrintArea" localSheetId="3" hidden="1">'4'!$A$1:$G$16</definedName>
    <definedName name="Z_5D9BAB13_4BDE_4E58_91A2_3715FFA4052A_.wvu.PrintArea" localSheetId="4" hidden="1">'5'!$A$1:$E$24</definedName>
    <definedName name="Z_5D9BAB13_4BDE_4E58_91A2_3715FFA4052A_.wvu.PrintArea" localSheetId="5" hidden="1">'6'!$A$1:$H$20</definedName>
    <definedName name="Z_5D9BAB13_4BDE_4E58_91A2_3715FFA4052A_.wvu.PrintArea" localSheetId="6" hidden="1">'7'!$A$1:$K$22</definedName>
    <definedName name="Z_5D9BAB13_4BDE_4E58_91A2_3715FFA4052A_.wvu.PrintArea" localSheetId="7" hidden="1">'8'!$A$1:$J$21</definedName>
    <definedName name="Z_5D9BAB13_4BDE_4E58_91A2_3715FFA4052A_.wvu.PrintArea" localSheetId="8" hidden="1">'9'!$A$1:$G$20</definedName>
    <definedName name="Z_5D9BAB13_4BDE_4E58_91A2_3715FFA4052A_.wvu.Rows" localSheetId="12" hidden="1">'13'!$8:$8</definedName>
    <definedName name="Z_5D9BAB13_4BDE_4E58_91A2_3715FFA4052A_.wvu.Rows" localSheetId="3" hidden="1">'4'!$3:$3</definedName>
    <definedName name="Z_8B9883A3_B301_4038_9D38_6F93C555057A_.wvu.Cols" localSheetId="14" hidden="1">'15'!$E:$E</definedName>
    <definedName name="Z_8B9883A3_B301_4038_9D38_6F93C555057A_.wvu.Cols" localSheetId="8" hidden="1">'9'!#REF!</definedName>
    <definedName name="Z_8B9883A3_B301_4038_9D38_6F93C555057A_.wvu.PrintArea" localSheetId="0" hidden="1">'1'!$A$1:$K$19</definedName>
    <definedName name="Z_8B9883A3_B301_4038_9D38_6F93C555057A_.wvu.PrintArea" localSheetId="9" hidden="1">'10'!$A$1:$G$14</definedName>
    <definedName name="Z_8B9883A3_B301_4038_9D38_6F93C555057A_.wvu.PrintArea" localSheetId="10" hidden="1">'11'!$A$1:$H$19</definedName>
    <definedName name="Z_8B9883A3_B301_4038_9D38_6F93C555057A_.wvu.PrintArea" localSheetId="11" hidden="1">'12'!$A$1:$H$15</definedName>
    <definedName name="Z_8B9883A3_B301_4038_9D38_6F93C555057A_.wvu.PrintArea" localSheetId="12" hidden="1">'13'!$A$1:$F$24</definedName>
    <definedName name="Z_8B9883A3_B301_4038_9D38_6F93C555057A_.wvu.PrintArea" localSheetId="14" hidden="1">'15'!$A$1:$F$11</definedName>
    <definedName name="Z_8B9883A3_B301_4038_9D38_6F93C555057A_.wvu.PrintArea" localSheetId="1" hidden="1">'2'!$A$1:$K$19</definedName>
    <definedName name="Z_8B9883A3_B301_4038_9D38_6F93C555057A_.wvu.PrintArea" localSheetId="2" hidden="1">'3'!$A$1:$K$16</definedName>
    <definedName name="Z_8B9883A3_B301_4038_9D38_6F93C555057A_.wvu.PrintArea" localSheetId="3" hidden="1">'4'!$A$1:$G$16</definedName>
    <definedName name="Z_8B9883A3_B301_4038_9D38_6F93C555057A_.wvu.PrintArea" localSheetId="4" hidden="1">'5'!$A$1:$E$24</definedName>
    <definedName name="Z_8B9883A3_B301_4038_9D38_6F93C555057A_.wvu.PrintArea" localSheetId="5" hidden="1">'6'!$A$1:$H$20</definedName>
    <definedName name="Z_8B9883A3_B301_4038_9D38_6F93C555057A_.wvu.PrintArea" localSheetId="6" hidden="1">'7'!$A$1:$K$22</definedName>
    <definedName name="Z_8B9883A3_B301_4038_9D38_6F93C555057A_.wvu.PrintArea" localSheetId="7" hidden="1">'8'!$A$1:$J$21</definedName>
    <definedName name="Z_8B9883A3_B301_4038_9D38_6F93C555057A_.wvu.PrintArea" localSheetId="8" hidden="1">'9'!$A$1:$G$20</definedName>
    <definedName name="Z_8B9883A3_B301_4038_9D38_6F93C555057A_.wvu.Rows" localSheetId="12" hidden="1">'13'!$8:$8</definedName>
    <definedName name="Z_8B9883A3_B301_4038_9D38_6F93C555057A_.wvu.Rows" localSheetId="3" hidden="1">'4'!$3:$3</definedName>
  </definedNames>
  <calcPr calcId="125725" fullPrecision="0"/>
  <customWorkbookViews>
    <customWorkbookView name="mshaheen - Personal View" guid="{5D9BAB13-4BDE-4E58-91A2-3715FFA4052A}" mergeInterval="0" personalView="1" maximized="1" xWindow="1" yWindow="1" windowWidth="1600" windowHeight="670" tabRatio="754" activeSheetId="11"/>
    <customWorkbookView name="ashraf dweikat - Personal View" guid="{8B9883A3-B301-4038-9D38-6F93C555057A}" mergeInterval="0" personalView="1" maximized="1" xWindow="-8" yWindow="-8" windowWidth="1696" windowHeight="1026" tabRatio="754" activeSheetId="2"/>
  </customWorkbookViews>
</workbook>
</file>

<file path=xl/calcChain.xml><?xml version="1.0" encoding="utf-8"?>
<calcChain xmlns="http://schemas.openxmlformats.org/spreadsheetml/2006/main">
  <c r="B12" i="3"/>
  <c r="E8" i="2" l="1"/>
  <c r="H7" i="6"/>
  <c r="E6" i="8" l="1"/>
  <c r="B14" i="7"/>
  <c r="B13"/>
  <c r="J7" i="5"/>
  <c r="F9" i="2"/>
  <c r="J8" i="5"/>
  <c r="J8" i="17" l="1"/>
  <c r="J11" i="16"/>
  <c r="C15" i="10"/>
  <c r="E10"/>
  <c r="E11"/>
  <c r="E12"/>
  <c r="E13"/>
  <c r="E14"/>
  <c r="E16"/>
  <c r="E17"/>
  <c r="E18"/>
  <c r="C12" i="3"/>
  <c r="C8" i="9"/>
  <c r="C9"/>
  <c r="C10"/>
  <c r="C11"/>
  <c r="C12"/>
  <c r="C13"/>
  <c r="C14"/>
  <c r="C15"/>
  <c r="C7"/>
  <c r="B8" i="7"/>
  <c r="B9"/>
  <c r="B10"/>
  <c r="B11"/>
  <c r="B12"/>
  <c r="B15"/>
  <c r="B7"/>
  <c r="J7" i="17"/>
  <c r="J7" i="16"/>
  <c r="J6" s="1"/>
  <c r="J7" i="1" l="1"/>
  <c r="J6" s="1"/>
  <c r="F14" i="7"/>
  <c r="B7" i="9"/>
  <c r="E9" i="10" l="1"/>
  <c r="G6" i="4"/>
  <c r="B8" i="2"/>
  <c r="I7" i="6" l="1"/>
  <c r="C9" i="3"/>
  <c r="C8" s="1"/>
  <c r="B9"/>
  <c r="B8" s="1"/>
  <c r="C8" i="2" l="1"/>
  <c r="D8"/>
  <c r="B7" i="14" l="1"/>
  <c r="I17" i="5" l="1"/>
  <c r="I8"/>
  <c r="I7" s="1"/>
  <c r="I7" i="1"/>
  <c r="E6" i="7"/>
  <c r="C6" l="1"/>
  <c r="F7"/>
  <c r="E6" i="18"/>
  <c r="D6" i="9" l="1"/>
  <c r="D9" i="7"/>
  <c r="D8"/>
  <c r="D15"/>
  <c r="D7"/>
  <c r="D14"/>
  <c r="D13"/>
  <c r="B6"/>
  <c r="D12"/>
  <c r="D11"/>
  <c r="D10"/>
  <c r="B13" i="9"/>
  <c r="B15"/>
  <c r="B7" i="18"/>
  <c r="B8"/>
  <c r="G8" s="1"/>
  <c r="B9"/>
  <c r="G9" s="1"/>
  <c r="B10"/>
  <c r="G10" s="1"/>
  <c r="B11"/>
  <c r="G11" s="1"/>
  <c r="D6"/>
  <c r="C6"/>
  <c r="B8" i="9"/>
  <c r="B9"/>
  <c r="B10"/>
  <c r="B11"/>
  <c r="B12"/>
  <c r="B14"/>
  <c r="J9" i="16" l="1"/>
  <c r="G7" i="18"/>
  <c r="B6"/>
  <c r="B6" i="9"/>
  <c r="F6" i="7"/>
  <c r="F8" i="18"/>
  <c r="F7"/>
  <c r="D6" i="7"/>
  <c r="F9" i="18"/>
  <c r="F11"/>
  <c r="F10"/>
  <c r="C6" i="9"/>
  <c r="H8" i="5"/>
  <c r="H7" s="1"/>
  <c r="I11" i="1"/>
  <c r="I6" i="16"/>
  <c r="J10" l="1"/>
  <c r="D11" i="8"/>
  <c r="D10"/>
  <c r="D9"/>
  <c r="D8"/>
  <c r="D7"/>
  <c r="I6" i="17"/>
  <c r="H8" l="1"/>
  <c r="G8" s="1"/>
  <c r="F8" s="1"/>
  <c r="E8" s="1"/>
  <c r="D8" s="1"/>
  <c r="C8" s="1"/>
  <c r="B8" s="1"/>
  <c r="H11" i="16"/>
  <c r="G11" s="1"/>
  <c r="F11" s="1"/>
  <c r="I12" i="1" l="1"/>
  <c r="E6" i="9"/>
  <c r="F6" i="4" l="1"/>
  <c r="F9" i="17"/>
  <c r="D9" i="10" l="1"/>
  <c r="C9"/>
  <c r="B9"/>
  <c r="B6" i="8"/>
  <c r="J9" i="17" s="1"/>
  <c r="J9" i="1" s="1"/>
  <c r="F10" i="2"/>
  <c r="J6" i="17" s="1"/>
  <c r="G7" i="6" l="1"/>
  <c r="D11" i="3"/>
  <c r="D12"/>
  <c r="D13"/>
  <c r="D14"/>
  <c r="D15"/>
  <c r="D16"/>
  <c r="D17"/>
  <c r="D10"/>
  <c r="D9" l="1"/>
  <c r="G9" s="1"/>
  <c r="D6" i="4"/>
  <c r="F8" i="7"/>
  <c r="F9"/>
  <c r="F10"/>
  <c r="F11"/>
  <c r="F12"/>
  <c r="F13"/>
  <c r="G7" i="5"/>
  <c r="F7"/>
  <c r="E7"/>
  <c r="D7"/>
  <c r="C7"/>
  <c r="B7"/>
  <c r="E6" i="4" l="1"/>
  <c r="F11" i="8" l="1"/>
  <c r="F10"/>
  <c r="F9"/>
  <c r="F8"/>
  <c r="F7"/>
  <c r="F7" i="9" l="1"/>
  <c r="F11"/>
  <c r="G14"/>
  <c r="F8"/>
  <c r="F15"/>
  <c r="F9"/>
  <c r="G12"/>
  <c r="F13"/>
  <c r="G10"/>
  <c r="F14"/>
  <c r="G11"/>
  <c r="G8"/>
  <c r="F10"/>
  <c r="G7"/>
  <c r="G15"/>
  <c r="F12"/>
  <c r="G13"/>
  <c r="G9"/>
  <c r="C6" i="8"/>
  <c r="J10" i="1" s="1"/>
  <c r="F15" i="7" l="1"/>
  <c r="D6" i="8"/>
  <c r="F6"/>
  <c r="J10" i="17" s="1"/>
  <c r="D8" i="3"/>
  <c r="D18" l="1"/>
  <c r="F6" i="9" l="1"/>
  <c r="G6"/>
  <c r="G6" i="18" l="1"/>
  <c r="F6" l="1"/>
</calcChain>
</file>

<file path=xl/sharedStrings.xml><?xml version="1.0" encoding="utf-8"?>
<sst xmlns="http://schemas.openxmlformats.org/spreadsheetml/2006/main" count="569" uniqueCount="322">
  <si>
    <t>قطاع غزة</t>
  </si>
  <si>
    <t>جنين</t>
  </si>
  <si>
    <t>طولكرم</t>
  </si>
  <si>
    <t>قلقيلية</t>
  </si>
  <si>
    <t>سلفيت</t>
  </si>
  <si>
    <t>نابلس</t>
  </si>
  <si>
    <t>المنطقة</t>
  </si>
  <si>
    <t>Jenin</t>
  </si>
  <si>
    <t>Tulkarem</t>
  </si>
  <si>
    <t>Nablus</t>
  </si>
  <si>
    <t>Qalqiliya</t>
  </si>
  <si>
    <t>Salfit</t>
  </si>
  <si>
    <t>المجموع</t>
  </si>
  <si>
    <t>Total</t>
  </si>
  <si>
    <t>Tulkarm</t>
  </si>
  <si>
    <t>Gaza Strip</t>
  </si>
  <si>
    <t>منزلي</t>
  </si>
  <si>
    <t>Domestic</t>
  </si>
  <si>
    <t>السنة</t>
  </si>
  <si>
    <t>Year</t>
  </si>
  <si>
    <t xml:space="preserve"> جنين</t>
  </si>
  <si>
    <t>المصدر</t>
  </si>
  <si>
    <t>بيت لحم والخليل</t>
  </si>
  <si>
    <t>Region</t>
  </si>
  <si>
    <t>أريحا والأغوار</t>
  </si>
  <si>
    <t>Indicator</t>
  </si>
  <si>
    <t>المؤشر</t>
  </si>
  <si>
    <t>المحافظة</t>
  </si>
  <si>
    <t>Governorate</t>
  </si>
  <si>
    <t xml:space="preserve"> Source </t>
  </si>
  <si>
    <t xml:space="preserve"> طولكرم</t>
  </si>
  <si>
    <t xml:space="preserve"> نابلس</t>
  </si>
  <si>
    <t xml:space="preserve"> قلقيلية</t>
  </si>
  <si>
    <t xml:space="preserve"> أريحا والأغوار</t>
  </si>
  <si>
    <t xml:space="preserve"> قطاع غزة</t>
  </si>
  <si>
    <t xml:space="preserve"> جنين </t>
  </si>
  <si>
    <t xml:space="preserve"> سلفيت</t>
  </si>
  <si>
    <t xml:space="preserve"> بيت لحم والخليل</t>
  </si>
  <si>
    <t>(-) لا يوجد</t>
  </si>
  <si>
    <t>(-) Nill</t>
  </si>
  <si>
    <t>حصة الفرد اليومية من المياه المستهلكة (لتر/فرد/يوم)</t>
  </si>
  <si>
    <t>غزة</t>
  </si>
  <si>
    <t>خانيونس</t>
  </si>
  <si>
    <t>رفح</t>
  </si>
  <si>
    <t>Rafah</t>
  </si>
  <si>
    <r>
      <t xml:space="preserve">انتاج الحوض الساحلي </t>
    </r>
    <r>
      <rPr>
        <b/>
        <vertAlign val="superscript"/>
        <sz val="9"/>
        <rFont val="Arial"/>
        <family val="2"/>
      </rPr>
      <t>(1)</t>
    </r>
  </si>
  <si>
    <r>
      <t>Coastal Aquifer Production</t>
    </r>
    <r>
      <rPr>
        <b/>
        <vertAlign val="superscript"/>
        <sz val="9"/>
        <rFont val="Arial"/>
        <family val="2"/>
      </rPr>
      <t>(1)</t>
    </r>
  </si>
  <si>
    <r>
      <t>المحافظة</t>
    </r>
    <r>
      <rPr>
        <b/>
        <vertAlign val="superscript"/>
        <sz val="9"/>
        <rFont val="Simplified Arabic"/>
        <family val="1"/>
      </rPr>
      <t>(2)</t>
    </r>
  </si>
  <si>
    <r>
      <t>Governorate</t>
    </r>
    <r>
      <rPr>
        <b/>
        <vertAlign val="superscript"/>
        <sz val="9"/>
        <rFont val="Arial"/>
        <family val="2"/>
      </rPr>
      <t>(2)</t>
    </r>
  </si>
  <si>
    <r>
      <t xml:space="preserve"> فلسطين</t>
    </r>
    <r>
      <rPr>
        <b/>
        <vertAlign val="superscript"/>
        <sz val="9"/>
        <rFont val="Simplified Arabic"/>
        <family val="1"/>
      </rPr>
      <t>(1)</t>
    </r>
  </si>
  <si>
    <r>
      <t>Palestine</t>
    </r>
    <r>
      <rPr>
        <b/>
        <vertAlign val="superscript"/>
        <sz val="9"/>
        <rFont val="Arial"/>
        <family val="2"/>
      </rPr>
      <t>(1)</t>
    </r>
  </si>
  <si>
    <r>
      <t>انتاج الحوض الشرقي</t>
    </r>
    <r>
      <rPr>
        <b/>
        <vertAlign val="superscript"/>
        <sz val="9"/>
        <rFont val="Arial"/>
        <family val="2"/>
      </rPr>
      <t>(2)</t>
    </r>
  </si>
  <si>
    <r>
      <t xml:space="preserve">Eastern Basin Production </t>
    </r>
    <r>
      <rPr>
        <b/>
        <vertAlign val="superscript"/>
        <sz val="9"/>
        <rFont val="Arial"/>
        <family val="2"/>
      </rPr>
      <t>(2)</t>
    </r>
  </si>
  <si>
    <r>
      <t>انتاج الحوض الغربي</t>
    </r>
    <r>
      <rPr>
        <b/>
        <vertAlign val="superscript"/>
        <sz val="9"/>
        <rFont val="Arial"/>
        <family val="2"/>
      </rPr>
      <t>(3)</t>
    </r>
  </si>
  <si>
    <r>
      <t>Western Basin Production</t>
    </r>
    <r>
      <rPr>
        <b/>
        <vertAlign val="superscript"/>
        <sz val="9"/>
        <rFont val="Arial"/>
        <family val="2"/>
      </rPr>
      <t>(3)</t>
    </r>
    <r>
      <rPr>
        <b/>
        <sz val="9"/>
        <rFont val="Arial"/>
        <family val="2"/>
      </rPr>
      <t xml:space="preserve"> </t>
    </r>
  </si>
  <si>
    <r>
      <t>انتاج الحوض الشمالي الشرقي</t>
    </r>
    <r>
      <rPr>
        <b/>
        <vertAlign val="superscript"/>
        <sz val="9"/>
        <rFont val="Arial"/>
        <family val="2"/>
      </rPr>
      <t>(4)</t>
    </r>
  </si>
  <si>
    <r>
      <t xml:space="preserve">North-Eastern Basin Production </t>
    </r>
    <r>
      <rPr>
        <b/>
        <vertAlign val="superscript"/>
        <sz val="9"/>
        <rFont val="Arial"/>
        <family val="2"/>
      </rPr>
      <t>(4)</t>
    </r>
  </si>
  <si>
    <t>Palestine</t>
  </si>
  <si>
    <t>-</t>
  </si>
  <si>
    <t xml:space="preserve"> (-) لا يوجد </t>
  </si>
  <si>
    <r>
      <rPr>
        <vertAlign val="superscript"/>
        <sz val="9"/>
        <rFont val="Simplified Arabic"/>
        <family val="1"/>
      </rPr>
      <t>(4)</t>
    </r>
    <r>
      <rPr>
        <sz val="9"/>
        <rFont val="Simplified Arabic"/>
        <family val="1"/>
      </rPr>
      <t xml:space="preserve"> لا يمكن فصل بيانات محافظتي الخليل وبيت ولحم نتيجة لطبيعة نظام تزويد المياه المشترك لهما.</t>
    </r>
  </si>
  <si>
    <r>
      <t>بيت لحم والخليل</t>
    </r>
    <r>
      <rPr>
        <vertAlign val="superscript"/>
        <sz val="9"/>
        <rFont val="Simplified Arabic"/>
        <family val="1"/>
      </rPr>
      <t>(4)</t>
    </r>
  </si>
  <si>
    <r>
      <t>(2)</t>
    </r>
    <r>
      <rPr>
        <sz val="9"/>
        <rFont val="Arial"/>
        <family val="2"/>
      </rPr>
      <t xml:space="preserve"> Some governorates use additional amounts from agricultural wells to cover their domestic needs.</t>
    </r>
  </si>
  <si>
    <r>
      <rPr>
        <vertAlign val="superscript"/>
        <sz val="9"/>
        <rFont val="Arial"/>
        <family val="2"/>
      </rPr>
      <t>(4)</t>
    </r>
    <r>
      <rPr>
        <sz val="9"/>
        <rFont val="Arial"/>
        <family val="2"/>
      </rPr>
      <t xml:space="preserve"> Due to water supply system in Bethlehem and Hebron, separation of data for each governorate is not applicable. </t>
    </r>
  </si>
  <si>
    <t>Daily Consumption Rate per capita (liter/capita/day)</t>
  </si>
  <si>
    <t>North Gaza</t>
  </si>
  <si>
    <t>Gaza</t>
  </si>
  <si>
    <t>Khan Younis</t>
  </si>
  <si>
    <t xml:space="preserve">شمال غزة </t>
  </si>
  <si>
    <t xml:space="preserve">غزة </t>
  </si>
  <si>
    <t xml:space="preserve">رفح </t>
  </si>
  <si>
    <t>دير البلح</t>
  </si>
  <si>
    <t>شمال غزة</t>
  </si>
  <si>
    <r>
      <t xml:space="preserve">قطاع غزة </t>
    </r>
    <r>
      <rPr>
        <b/>
        <vertAlign val="superscript"/>
        <sz val="9"/>
        <rFont val="Simplified Arabic"/>
        <family val="1"/>
      </rPr>
      <t>(2)</t>
    </r>
  </si>
  <si>
    <r>
      <t>Gaza Strip</t>
    </r>
    <r>
      <rPr>
        <b/>
        <vertAlign val="superscript"/>
        <sz val="9"/>
        <rFont val="Arial"/>
        <family val="2"/>
      </rPr>
      <t>(2)</t>
    </r>
  </si>
  <si>
    <r>
      <rPr>
        <vertAlign val="superscript"/>
        <sz val="9"/>
        <rFont val="Simplified Arabic"/>
        <family val="1"/>
      </rPr>
      <t>(2)</t>
    </r>
    <r>
      <rPr>
        <sz val="8.5"/>
        <rFont val="Simplified Arabic"/>
        <family val="1"/>
      </rPr>
      <t xml:space="preserve"> بعض المحافظات تزود جزئيا من الآبار الزراعية لسد احتياجاتها في القطاع المنزلي.</t>
    </r>
  </si>
  <si>
    <r>
      <t>الوحدة: مليون م</t>
    </r>
    <r>
      <rPr>
        <vertAlign val="superscript"/>
        <sz val="9"/>
        <rFont val="Simplified Arabic"/>
        <family val="1"/>
      </rPr>
      <t>3</t>
    </r>
  </si>
  <si>
    <r>
      <t>Unit: million m</t>
    </r>
    <r>
      <rPr>
        <vertAlign val="superscript"/>
        <sz val="9"/>
        <rFont val="Arial"/>
        <family val="2"/>
      </rPr>
      <t>3</t>
    </r>
  </si>
  <si>
    <r>
      <rPr>
        <sz val="9"/>
        <rFont val="Simplified Arabic"/>
        <family val="1"/>
      </rPr>
      <t>الوحدة:</t>
    </r>
    <r>
      <rPr>
        <sz val="9"/>
        <rFont val="Arial"/>
        <family val="2"/>
      </rPr>
      <t xml:space="preserve"> مليون م</t>
    </r>
    <r>
      <rPr>
        <vertAlign val="superscript"/>
        <sz val="9"/>
        <rFont val="Simplified Arabic"/>
        <family val="1"/>
      </rPr>
      <t>3</t>
    </r>
    <r>
      <rPr>
        <sz val="9"/>
        <rFont val="Arial"/>
        <family val="2"/>
      </rPr>
      <t xml:space="preserve">                                                                                                                                                          </t>
    </r>
  </si>
  <si>
    <r>
      <t>المياه المزودة للقطاع المنزلي (مليون م</t>
    </r>
    <r>
      <rPr>
        <b/>
        <vertAlign val="superscript"/>
        <sz val="9"/>
        <rFont val="Simplified Arabic"/>
        <family val="1"/>
      </rPr>
      <t>3</t>
    </r>
    <r>
      <rPr>
        <b/>
        <sz val="9"/>
        <rFont val="Simplified Arabic"/>
        <family val="1"/>
      </rPr>
      <t>)</t>
    </r>
  </si>
  <si>
    <r>
      <t>Total Losses
  (million m</t>
    </r>
    <r>
      <rPr>
        <b/>
        <vertAlign val="superscript"/>
        <sz val="9"/>
        <rFont val="Arial"/>
        <family val="2"/>
      </rPr>
      <t>3</t>
    </r>
    <r>
      <rPr>
        <b/>
        <sz val="9"/>
        <rFont val="Arial"/>
        <family val="2"/>
      </rPr>
      <t>)</t>
    </r>
  </si>
  <si>
    <r>
      <t>Deficit Domestic Supply
 (million m</t>
    </r>
    <r>
      <rPr>
        <b/>
        <vertAlign val="superscript"/>
        <sz val="9"/>
        <rFont val="Arial"/>
        <family val="2"/>
      </rPr>
      <t>3</t>
    </r>
    <r>
      <rPr>
        <b/>
        <sz val="9"/>
        <rFont val="Arial"/>
        <family val="2"/>
      </rPr>
      <t>)</t>
    </r>
  </si>
  <si>
    <r>
      <t xml:space="preserve"> Water Consumed for Domestic Sector 
(million m</t>
    </r>
    <r>
      <rPr>
        <b/>
        <vertAlign val="superscript"/>
        <sz val="9"/>
        <rFont val="Arial"/>
        <family val="2"/>
      </rPr>
      <t>3</t>
    </r>
    <r>
      <rPr>
        <b/>
        <sz val="9"/>
        <rFont val="Arial"/>
        <family val="2"/>
      </rPr>
      <t>)</t>
    </r>
  </si>
  <si>
    <r>
      <t>Actual Deficit for Domestic Need 
 (million m</t>
    </r>
    <r>
      <rPr>
        <b/>
        <vertAlign val="superscript"/>
        <sz val="9"/>
        <rFont val="Arial"/>
        <family val="2"/>
      </rPr>
      <t>3</t>
    </r>
    <r>
      <rPr>
        <b/>
        <sz val="9"/>
        <rFont val="Arial"/>
        <family val="2"/>
      </rPr>
      <t>)</t>
    </r>
  </si>
  <si>
    <r>
      <t>المياه المستهلكة (مليون م</t>
    </r>
    <r>
      <rPr>
        <b/>
        <vertAlign val="superscript"/>
        <sz val="9"/>
        <rFont val="Simplified Arabic"/>
        <family val="1"/>
      </rPr>
      <t>3</t>
    </r>
    <r>
      <rPr>
        <b/>
        <sz val="9"/>
        <rFont val="Simplified Arabic"/>
        <family val="1"/>
      </rPr>
      <t>)</t>
    </r>
  </si>
  <si>
    <r>
      <t>المياه المزودة للقطاع المنزلي (مليون م</t>
    </r>
    <r>
      <rPr>
        <b/>
        <vertAlign val="superscript"/>
        <sz val="9"/>
        <color theme="1"/>
        <rFont val="Simplified Arabic"/>
        <family val="1"/>
      </rPr>
      <t>3</t>
    </r>
    <r>
      <rPr>
        <b/>
        <sz val="9"/>
        <color theme="1"/>
        <rFont val="Simplified Arabic"/>
        <family val="1"/>
      </rPr>
      <t>)</t>
    </r>
  </si>
  <si>
    <r>
      <t>العجز لتغطية الاستخدام المنزلي (مليون م</t>
    </r>
    <r>
      <rPr>
        <b/>
        <vertAlign val="superscript"/>
        <sz val="9"/>
        <rFont val="Simplified Arabic"/>
        <family val="1"/>
      </rPr>
      <t>3</t>
    </r>
    <r>
      <rPr>
        <b/>
        <sz val="9"/>
        <rFont val="Simplified Arabic"/>
        <family val="1"/>
      </rPr>
      <t>)</t>
    </r>
  </si>
  <si>
    <r>
      <t>العجز الحقيقي في تغطية الإستخدام المنزلي (مليون م</t>
    </r>
    <r>
      <rPr>
        <b/>
        <vertAlign val="superscript"/>
        <sz val="9"/>
        <rFont val="Simplified Arabic"/>
        <family val="1"/>
      </rPr>
      <t>3</t>
    </r>
    <r>
      <rPr>
        <b/>
        <sz val="9"/>
        <rFont val="Simplified Arabic"/>
        <family val="1"/>
      </rPr>
      <t>)</t>
    </r>
  </si>
  <si>
    <r>
      <t>بيت لحم والخليل</t>
    </r>
    <r>
      <rPr>
        <vertAlign val="superscript"/>
        <sz val="9"/>
        <rFont val="Simplified Arabic"/>
        <family val="1"/>
      </rPr>
      <t>(3)</t>
    </r>
  </si>
  <si>
    <t xml:space="preserve"> (-) لا يوجد</t>
  </si>
  <si>
    <r>
      <t>Needed Quantities of Water</t>
    </r>
    <r>
      <rPr>
        <b/>
        <vertAlign val="superscript"/>
        <sz val="9"/>
        <rFont val="Arial"/>
        <family val="2"/>
      </rPr>
      <t>(2)</t>
    </r>
    <r>
      <rPr>
        <b/>
        <sz val="9"/>
        <rFont val="Arial"/>
        <family val="2"/>
      </rPr>
      <t xml:space="preserve">
 (million m</t>
    </r>
    <r>
      <rPr>
        <b/>
        <vertAlign val="superscript"/>
        <sz val="9"/>
        <rFont val="Arial"/>
        <family val="2"/>
      </rPr>
      <t>3</t>
    </r>
    <r>
      <rPr>
        <b/>
        <sz val="9"/>
        <rFont val="Arial"/>
        <family val="2"/>
      </rPr>
      <t>)</t>
    </r>
  </si>
  <si>
    <r>
      <t>Water Supply for Domestic Sector (million m</t>
    </r>
    <r>
      <rPr>
        <b/>
        <vertAlign val="superscript"/>
        <sz val="9"/>
        <color theme="1"/>
        <rFont val="Arial"/>
        <family val="2"/>
      </rPr>
      <t>3</t>
    </r>
    <r>
      <rPr>
        <b/>
        <sz val="9"/>
        <color theme="1"/>
        <rFont val="Arial"/>
        <family val="2"/>
      </rPr>
      <t>)</t>
    </r>
  </si>
  <si>
    <r>
      <t xml:space="preserve"> المياه المستهلكة 
(مليون م</t>
    </r>
    <r>
      <rPr>
        <b/>
        <vertAlign val="superscript"/>
        <sz val="9"/>
        <rFont val="Simplified Arabic"/>
        <family val="1"/>
      </rPr>
      <t>3</t>
    </r>
    <r>
      <rPr>
        <b/>
        <sz val="9"/>
        <rFont val="Simplified Arabic"/>
        <family val="1"/>
      </rPr>
      <t>)</t>
    </r>
  </si>
  <si>
    <r>
      <t>الوحدة:  شيكل جديد/م</t>
    </r>
    <r>
      <rPr>
        <vertAlign val="superscript"/>
        <sz val="9"/>
        <rFont val="Simplified Arabic"/>
        <family val="1"/>
      </rPr>
      <t>3</t>
    </r>
  </si>
  <si>
    <r>
      <t>Unit:  NIS/m</t>
    </r>
    <r>
      <rPr>
        <vertAlign val="superscript"/>
        <sz val="9"/>
        <rFont val="Arial"/>
        <family val="2"/>
      </rPr>
      <t>3</t>
    </r>
  </si>
  <si>
    <t>فلسطين</t>
  </si>
  <si>
    <r>
      <rPr>
        <vertAlign val="superscript"/>
        <sz val="9"/>
        <color theme="1"/>
        <rFont val="Simplified Arabic"/>
        <family val="1"/>
      </rPr>
      <t xml:space="preserve"> (2)</t>
    </r>
    <r>
      <rPr>
        <sz val="9"/>
        <color theme="1"/>
        <rFont val="Simplified Arabic"/>
        <family val="1"/>
      </rPr>
      <t xml:space="preserve"> يقتصر وجود الآبار على المحافظات الواردة في هذا الجدول.</t>
    </r>
  </si>
  <si>
    <r>
      <rPr>
        <vertAlign val="superscript"/>
        <sz val="9"/>
        <color theme="1"/>
        <rFont val="Arial"/>
        <family val="2"/>
      </rPr>
      <t>(2)</t>
    </r>
    <r>
      <rPr>
        <sz val="9"/>
        <color theme="1"/>
        <rFont val="Arial"/>
        <family val="2"/>
      </rPr>
      <t xml:space="preserve"> The wells existence is restricted to the governorates mentioned.</t>
    </r>
  </si>
  <si>
    <r>
      <rPr>
        <vertAlign val="superscript"/>
        <sz val="9"/>
        <color theme="1"/>
        <rFont val="Arial"/>
        <family val="2"/>
      </rPr>
      <t>(2)</t>
    </r>
    <r>
      <rPr>
        <sz val="9"/>
        <color theme="1"/>
        <rFont val="Arial"/>
        <family val="2"/>
      </rPr>
      <t xml:space="preserve"> Number of springs and quantity of discharged water are for the springs monitored by the Palestinian Water Authority and restricted to the governorates mentioned.</t>
    </r>
  </si>
  <si>
    <r>
      <rPr>
        <vertAlign val="superscript"/>
        <sz val="9"/>
        <color theme="1"/>
        <rFont val="Arial"/>
        <family val="2"/>
      </rPr>
      <t>(2)</t>
    </r>
    <r>
      <rPr>
        <sz val="9"/>
        <color theme="1"/>
        <rFont val="Arial"/>
        <family val="2"/>
      </rPr>
      <t xml:space="preserve"> This quantity is supplied for non-agricultural uses and includes water supplied for commercial and industrial uses; hence, the actual supply and consumption rates per capita are less than the indicated numbers.   </t>
    </r>
  </si>
  <si>
    <r>
      <t>(2)</t>
    </r>
    <r>
      <rPr>
        <sz val="9"/>
        <color theme="1"/>
        <rFont val="Arial"/>
        <family val="2"/>
      </rPr>
      <t xml:space="preserve"> Needed quantity of water is calculated based on a water supply of 150 l/c.d, according to WHO standard.</t>
    </r>
  </si>
  <si>
    <r>
      <rPr>
        <vertAlign val="superscript"/>
        <sz val="9"/>
        <color theme="1"/>
        <rFont val="Simplified Arabic"/>
        <family val="1"/>
      </rPr>
      <t>(3)</t>
    </r>
    <r>
      <rPr>
        <sz val="9"/>
        <color theme="1"/>
        <rFont val="Simplified Arabic"/>
        <family val="1"/>
      </rPr>
      <t xml:space="preserve"> لا يمكن فصل بيانات محافظتي الخليل وبيت ولحم نتيجة لطبيعة نظام تزويد المياه المشترك لهما.</t>
    </r>
  </si>
  <si>
    <r>
      <rPr>
        <vertAlign val="superscript"/>
        <sz val="9"/>
        <color theme="1"/>
        <rFont val="Arial"/>
        <family val="2"/>
      </rPr>
      <t>(2)</t>
    </r>
    <r>
      <rPr>
        <sz val="9"/>
        <color theme="1"/>
        <rFont val="Arial"/>
        <family val="2"/>
      </rPr>
      <t xml:space="preserve"> حسب إتفاقية اوسلو 2 (1995), للجانب الفلسطيني الحق في ضخ 54 مليون م</t>
    </r>
    <r>
      <rPr>
        <vertAlign val="superscript"/>
        <sz val="9"/>
        <color theme="1"/>
        <rFont val="Arial"/>
        <family val="2"/>
      </rPr>
      <t>3</t>
    </r>
    <r>
      <rPr>
        <sz val="9"/>
        <color theme="1"/>
        <rFont val="Arial"/>
        <family val="2"/>
      </rPr>
      <t xml:space="preserve"> من هذا الحوض بالإضافة الى 78 مليون م</t>
    </r>
    <r>
      <rPr>
        <vertAlign val="superscript"/>
        <sz val="9"/>
        <color theme="1"/>
        <rFont val="Arial"/>
        <family val="2"/>
      </rPr>
      <t>3</t>
    </r>
    <r>
      <rPr>
        <sz val="9"/>
        <color theme="1"/>
        <rFont val="Arial"/>
        <family val="2"/>
      </rPr>
      <t xml:space="preserve"> كمصادر قابلة للزيادة.</t>
    </r>
  </si>
  <si>
    <r>
      <rPr>
        <vertAlign val="superscript"/>
        <sz val="9"/>
        <color theme="1"/>
        <rFont val="Arial"/>
        <family val="2"/>
      </rPr>
      <t>(2)</t>
    </r>
    <r>
      <rPr>
        <sz val="9"/>
        <color theme="1"/>
        <rFont val="Arial"/>
        <family val="2"/>
      </rPr>
      <t xml:space="preserve"> OSLO ll (1995) agreement aquota is 54 million m</t>
    </r>
    <r>
      <rPr>
        <vertAlign val="superscript"/>
        <sz val="9"/>
        <color theme="1"/>
        <rFont val="Arial"/>
        <family val="2"/>
      </rPr>
      <t>3</t>
    </r>
    <r>
      <rPr>
        <sz val="9"/>
        <color theme="1"/>
        <rFont val="Arial"/>
        <family val="2"/>
      </rPr>
      <t xml:space="preserve"> in addition to 78 million m</t>
    </r>
    <r>
      <rPr>
        <vertAlign val="superscript"/>
        <sz val="9"/>
        <color theme="1"/>
        <rFont val="Arial"/>
        <family val="2"/>
      </rPr>
      <t>3</t>
    </r>
    <r>
      <rPr>
        <sz val="9"/>
        <color theme="1"/>
        <rFont val="Arial"/>
        <family val="2"/>
      </rPr>
      <t xml:space="preserve"> to be developed.</t>
    </r>
  </si>
  <si>
    <r>
      <rPr>
        <vertAlign val="superscript"/>
        <sz val="9"/>
        <color theme="1"/>
        <rFont val="Arial"/>
        <family val="2"/>
      </rPr>
      <t>(3)</t>
    </r>
    <r>
      <rPr>
        <sz val="9"/>
        <color theme="1"/>
        <rFont val="Arial"/>
        <family val="2"/>
      </rPr>
      <t xml:space="preserve"> OSLO ll (1995) agreement aquota is 22 million m</t>
    </r>
    <r>
      <rPr>
        <vertAlign val="superscript"/>
        <sz val="9"/>
        <color theme="1"/>
        <rFont val="Arial"/>
        <family val="2"/>
      </rPr>
      <t>3</t>
    </r>
    <r>
      <rPr>
        <sz val="9"/>
        <color theme="1"/>
        <rFont val="Arial"/>
        <family val="2"/>
      </rPr>
      <t>.</t>
    </r>
  </si>
  <si>
    <r>
      <rPr>
        <vertAlign val="superscript"/>
        <sz val="9"/>
        <color theme="1"/>
        <rFont val="Arial"/>
        <family val="2"/>
      </rPr>
      <t>(4)</t>
    </r>
    <r>
      <rPr>
        <sz val="9"/>
        <color theme="1"/>
        <rFont val="Arial"/>
        <family val="2"/>
      </rPr>
      <t xml:space="preserve"> تشمل الكميات المضخوخة من الآبار غير المرخصة حسب اتفاقية اوسلو </t>
    </r>
    <r>
      <rPr>
        <sz val="9"/>
        <color theme="1"/>
        <rFont val="Simplified Arabic"/>
        <family val="1"/>
      </rPr>
      <t>2</t>
    </r>
    <r>
      <rPr>
        <sz val="9"/>
        <color theme="1"/>
        <rFont val="Arial"/>
        <family val="2"/>
      </rPr>
      <t xml:space="preserve"> (1995) للجانب الفلسطيني الحق في ضخ 42 مليون م</t>
    </r>
    <r>
      <rPr>
        <vertAlign val="superscript"/>
        <sz val="9"/>
        <color theme="1"/>
        <rFont val="Arial"/>
        <family val="2"/>
      </rPr>
      <t>3</t>
    </r>
    <r>
      <rPr>
        <sz val="9"/>
        <color theme="1"/>
        <rFont val="Arial"/>
        <family val="2"/>
      </rPr>
      <t xml:space="preserve"> من هذا الحوض.</t>
    </r>
  </si>
  <si>
    <r>
      <t>أريحا والأغوار</t>
    </r>
    <r>
      <rPr>
        <vertAlign val="superscript"/>
        <sz val="9"/>
        <rFont val="Simplified Arabic"/>
        <family val="1"/>
      </rPr>
      <t>(3)</t>
    </r>
  </si>
  <si>
    <r>
      <t xml:space="preserve">بيت لحم والخليل </t>
    </r>
    <r>
      <rPr>
        <vertAlign val="superscript"/>
        <sz val="9"/>
        <rFont val="Simplified Arabic"/>
        <family val="1"/>
      </rPr>
      <t>(4)</t>
    </r>
  </si>
  <si>
    <r>
      <rPr>
        <vertAlign val="superscript"/>
        <sz val="9"/>
        <color theme="1"/>
        <rFont val="Simplified Arabic"/>
        <family val="1"/>
      </rPr>
      <t>(4)</t>
    </r>
    <r>
      <rPr>
        <sz val="9"/>
        <color theme="1"/>
        <rFont val="Simplified Arabic"/>
        <family val="1"/>
      </rPr>
      <t xml:space="preserve"> لا يمكن فصل بيانات محافظتي الخليل وبيت ولحم نتيجة لطبيعة نظام تزويد المياه المشترك لهما.</t>
    </r>
  </si>
  <si>
    <t xml:space="preserve">الوصف </t>
  </si>
  <si>
    <r>
      <t xml:space="preserve"> أريحا والأغوار</t>
    </r>
    <r>
      <rPr>
        <vertAlign val="superscript"/>
        <sz val="9"/>
        <rFont val="Simplified Arabic"/>
        <family val="1"/>
      </rPr>
      <t>(5)</t>
    </r>
  </si>
  <si>
    <t xml:space="preserve">Type of Use </t>
  </si>
  <si>
    <r>
      <t>(2)</t>
    </r>
    <r>
      <rPr>
        <sz val="9"/>
        <color theme="1"/>
        <rFont val="Simplified Arabic"/>
        <family val="1"/>
      </rPr>
      <t xml:space="preserve"> تشمل الكميات المضخوخة من الابار الواقعة ضمن أراضي دولة فلسطين والمسيطر عليها من قبل شركة المياه الإسرائيلية (ميكروت).</t>
    </r>
  </si>
  <si>
    <r>
      <t>(2)</t>
    </r>
    <r>
      <rPr>
        <sz val="9"/>
        <color theme="1"/>
        <rFont val="Arial"/>
        <family val="2"/>
      </rPr>
      <t xml:space="preserve"> Includes the pumped water from the wells which are located in the territories of the State of  Palestine and controlled by Israeli Water Company (Mekorot). </t>
    </r>
  </si>
  <si>
    <r>
      <t>Consumed Water   (million m</t>
    </r>
    <r>
      <rPr>
        <b/>
        <vertAlign val="superscript"/>
        <sz val="9"/>
        <rFont val="Arial"/>
        <family val="2"/>
      </rPr>
      <t>3</t>
    </r>
    <r>
      <rPr>
        <b/>
        <sz val="9"/>
        <rFont val="Arial"/>
        <family val="2"/>
      </rPr>
      <t>)</t>
    </r>
  </si>
  <si>
    <r>
      <rPr>
        <vertAlign val="superscript"/>
        <sz val="9"/>
        <color theme="1"/>
        <rFont val="Simplified Arabic"/>
        <family val="1"/>
      </rPr>
      <t>(3)</t>
    </r>
    <r>
      <rPr>
        <sz val="9"/>
        <color theme="1"/>
        <rFont val="Simplified Arabic"/>
        <family val="1"/>
      </rPr>
      <t> تشمل الاستخدامات السياحية والترويحية والنشاطات الاقتصادية في محافظة أريحا والأغوار.</t>
    </r>
  </si>
  <si>
    <r>
      <t xml:space="preserve">  Consumed Water by Domestic Sector
 (million m</t>
    </r>
    <r>
      <rPr>
        <b/>
        <vertAlign val="superscript"/>
        <sz val="9"/>
        <rFont val="Arial"/>
        <family val="2"/>
      </rPr>
      <t>3</t>
    </r>
    <r>
      <rPr>
        <b/>
        <sz val="9"/>
        <rFont val="Arial"/>
        <family val="2"/>
      </rPr>
      <t>)</t>
    </r>
  </si>
  <si>
    <r>
      <t>Water Supply for Domestic Sector (million m</t>
    </r>
    <r>
      <rPr>
        <b/>
        <vertAlign val="superscript"/>
        <sz val="9"/>
        <rFont val="Arial"/>
        <family val="2"/>
      </rPr>
      <t>3</t>
    </r>
    <r>
      <rPr>
        <b/>
        <sz val="9"/>
        <rFont val="Arial"/>
        <family val="2"/>
      </rPr>
      <t>)</t>
    </r>
    <r>
      <rPr>
        <b/>
        <vertAlign val="superscript"/>
        <sz val="9"/>
        <rFont val="Arial"/>
        <family val="2"/>
      </rPr>
      <t xml:space="preserve">(1) (2) </t>
    </r>
  </si>
  <si>
    <t>نوع الاستخدام</t>
  </si>
  <si>
    <r>
      <t xml:space="preserve"> Supplied  Water for Domestic Sector (million m</t>
    </r>
    <r>
      <rPr>
        <b/>
        <vertAlign val="superscript"/>
        <sz val="9"/>
        <rFont val="Arial"/>
        <family val="2"/>
      </rPr>
      <t>3</t>
    </r>
    <r>
      <rPr>
        <b/>
        <sz val="9"/>
        <rFont val="Arial"/>
        <family val="2"/>
      </rPr>
      <t>)</t>
    </r>
  </si>
  <si>
    <r>
      <t>Total Losses (million m</t>
    </r>
    <r>
      <rPr>
        <b/>
        <vertAlign val="superscript"/>
        <sz val="9"/>
        <rFont val="Arial"/>
        <family val="2"/>
      </rPr>
      <t>3</t>
    </r>
    <r>
      <rPr>
        <b/>
        <sz val="9"/>
        <rFont val="Arial"/>
        <family val="2"/>
      </rPr>
      <t>)</t>
    </r>
  </si>
  <si>
    <r>
      <t>الوحدة: مليون م</t>
    </r>
    <r>
      <rPr>
        <vertAlign val="superscript"/>
        <sz val="9"/>
        <rFont val="Simplified Arabic"/>
        <family val="1"/>
      </rPr>
      <t>3</t>
    </r>
    <r>
      <rPr>
        <sz val="9"/>
        <rFont val="Simplified Arabic"/>
        <family val="1"/>
      </rPr>
      <t xml:space="preserve"> </t>
    </r>
  </si>
  <si>
    <t>Description</t>
  </si>
  <si>
    <r>
      <rPr>
        <b/>
        <vertAlign val="superscript"/>
        <sz val="9"/>
        <color theme="1"/>
        <rFont val="Arial"/>
        <family val="2"/>
      </rPr>
      <t>(3)</t>
    </r>
    <r>
      <rPr>
        <b/>
        <sz val="9"/>
        <color theme="1"/>
        <rFont val="Arial"/>
        <family val="2"/>
      </rPr>
      <t>2014</t>
    </r>
  </si>
  <si>
    <r>
      <rPr>
        <vertAlign val="superscript"/>
        <sz val="9"/>
        <color theme="1"/>
        <rFont val="Arial"/>
        <family val="2"/>
      </rPr>
      <t xml:space="preserve">(3) </t>
    </r>
    <r>
      <rPr>
        <sz val="9"/>
        <color theme="1"/>
        <rFont val="Arial"/>
        <family val="2"/>
      </rPr>
      <t>Includes recreational, touristic and economical activities in Jericho and Al-Aghwar governorate.</t>
    </r>
  </si>
  <si>
    <r>
      <rPr>
        <vertAlign val="superscript"/>
        <sz val="9"/>
        <rFont val="Simplified Arabic"/>
        <family val="1"/>
      </rPr>
      <t>(3)</t>
    </r>
    <r>
      <rPr>
        <sz val="9"/>
        <rFont val="Simplified Arabic"/>
        <family val="1"/>
      </rPr>
      <t xml:space="preserve"> استخدمت محافظة أريحا والأغوار 3.5 مليون م</t>
    </r>
    <r>
      <rPr>
        <vertAlign val="superscript"/>
        <sz val="9"/>
        <rFont val="Simplified Arabic"/>
        <family val="1"/>
      </rPr>
      <t>3</t>
    </r>
    <r>
      <rPr>
        <sz val="9"/>
        <rFont val="Simplified Arabic"/>
        <family val="1"/>
      </rPr>
      <t xml:space="preserve"> من مياه نبع السلطان ونبع الديوك بما فيها الكميات المشتراة من شركة المياه الإسرائيلية "ميكورت".</t>
    </r>
  </si>
  <si>
    <r>
      <rPr>
        <vertAlign val="superscript"/>
        <sz val="9"/>
        <rFont val="Arial"/>
        <family val="2"/>
      </rPr>
      <t>(3)</t>
    </r>
    <r>
      <rPr>
        <sz val="9"/>
        <rFont val="Arial"/>
        <family val="2"/>
      </rPr>
      <t xml:space="preserve"> Jericho and Al -Aghwar used 3.5 million m</t>
    </r>
    <r>
      <rPr>
        <vertAlign val="superscript"/>
        <sz val="9"/>
        <rFont val="Arial"/>
        <family val="2"/>
      </rPr>
      <t>3</t>
    </r>
    <r>
      <rPr>
        <sz val="9"/>
        <rFont val="Arial"/>
        <family val="2"/>
      </rPr>
      <t xml:space="preserve">  from Ein Sultan and  Dyouk spring in additition to water purchased from Israeli Water Company "Mekarot"</t>
    </r>
  </si>
  <si>
    <r>
      <rPr>
        <vertAlign val="superscript"/>
        <sz val="9"/>
        <rFont val="Arial"/>
        <family val="2"/>
      </rPr>
      <t>(2)</t>
    </r>
    <r>
      <rPr>
        <sz val="9"/>
        <rFont val="Arial"/>
        <family val="2"/>
      </rPr>
      <t xml:space="preserve"> Data include water purchased from Mekorot 6.4 million m</t>
    </r>
    <r>
      <rPr>
        <vertAlign val="superscript"/>
        <sz val="9"/>
        <rFont val="Arial"/>
        <family val="2"/>
      </rPr>
      <t>3</t>
    </r>
    <r>
      <rPr>
        <sz val="9"/>
        <rFont val="Arial"/>
        <family val="2"/>
      </rPr>
      <t>.</t>
    </r>
  </si>
  <si>
    <r>
      <rPr>
        <vertAlign val="superscript"/>
        <sz val="9"/>
        <color theme="1"/>
        <rFont val="Arial"/>
        <family val="2"/>
      </rPr>
      <t>(3)</t>
    </r>
    <r>
      <rPr>
        <sz val="9"/>
        <color theme="1"/>
        <rFont val="Arial"/>
        <family val="2"/>
      </rPr>
      <t xml:space="preserve"> حسب إتفاقية اوسلو 2 (1995), للجانب الفلسطيني الحق في ضخ 22 مليون م</t>
    </r>
    <r>
      <rPr>
        <vertAlign val="superscript"/>
        <sz val="9"/>
        <color theme="1"/>
        <rFont val="Arial"/>
        <family val="2"/>
      </rPr>
      <t>3</t>
    </r>
    <r>
      <rPr>
        <sz val="9"/>
        <color theme="1"/>
        <rFont val="Arial"/>
        <family val="2"/>
      </rPr>
      <t xml:space="preserve"> من هذا الحوض.</t>
    </r>
  </si>
  <si>
    <r>
      <t>المجموع</t>
    </r>
    <r>
      <rPr>
        <b/>
        <vertAlign val="superscript"/>
        <sz val="9"/>
        <rFont val="Simplified Arabic"/>
        <family val="1"/>
      </rPr>
      <t>(4)</t>
    </r>
  </si>
  <si>
    <r>
      <t>Total</t>
    </r>
    <r>
      <rPr>
        <b/>
        <vertAlign val="superscript"/>
        <sz val="9"/>
        <rFont val="Arial"/>
        <family val="2"/>
        <scheme val="minor"/>
      </rPr>
      <t>(4)</t>
    </r>
  </si>
  <si>
    <r>
      <rPr>
        <vertAlign val="superscript"/>
        <sz val="9"/>
        <color theme="1"/>
        <rFont val="Simplified Arabic"/>
        <family val="1"/>
      </rPr>
      <t>(3)</t>
    </r>
    <r>
      <rPr>
        <sz val="9"/>
        <color theme="1"/>
        <rFont val="Simplified Arabic"/>
        <family val="1"/>
      </rPr>
      <t xml:space="preserve"> كمية الضخ السنوية من الآبار الزراعية في قطاع غزة هي بيانات خاضعة  لتقديرات.</t>
    </r>
  </si>
  <si>
    <r>
      <rPr>
        <vertAlign val="superscript"/>
        <sz val="10"/>
        <color theme="1"/>
        <rFont val="Times New Roman"/>
        <family val="1"/>
      </rPr>
      <t xml:space="preserve"> (4)</t>
    </r>
    <r>
      <rPr>
        <sz val="10"/>
        <color theme="1"/>
        <rFont val="Times New Roman"/>
        <family val="1"/>
      </rPr>
      <t xml:space="preserve"> كميات الضخ من الآبار حسب الاستخدام وليست حسب الترخيص ولا تشمل الكمية المياه المستخرجة من الآبار غير المرخصة.</t>
    </r>
  </si>
  <si>
    <r>
      <rPr>
        <vertAlign val="superscript"/>
        <sz val="9"/>
        <color theme="1"/>
        <rFont val="Arial"/>
        <family val="2"/>
      </rPr>
      <t>(3)</t>
    </r>
    <r>
      <rPr>
        <sz val="9"/>
        <color theme="1"/>
        <rFont val="Arial"/>
        <family val="2"/>
      </rPr>
      <t xml:space="preserve"> Data about annual quantities from agricultural wells in Gaza Strip is estimated.</t>
    </r>
  </si>
  <si>
    <r>
      <rPr>
        <vertAlign val="superscript"/>
        <sz val="9"/>
        <color theme="1"/>
        <rFont val="Arial"/>
        <family val="2"/>
      </rPr>
      <t>(4)</t>
    </r>
    <r>
      <rPr>
        <sz val="9"/>
        <color theme="1"/>
        <rFont val="Arial"/>
        <family val="2"/>
      </rPr>
      <t xml:space="preserve"> Quantities pumped from the wells were calculated according to use, not to the well's permit and does not include water abstracted from unlicensed wells.</t>
    </r>
  </si>
  <si>
    <t>المجموع
Total</t>
  </si>
  <si>
    <r>
      <t>زراعي</t>
    </r>
    <r>
      <rPr>
        <vertAlign val="superscript"/>
        <sz val="9"/>
        <rFont val="Simplified Arabic"/>
        <family val="1"/>
      </rPr>
      <t>(3)</t>
    </r>
  </si>
  <si>
    <r>
      <t>Agriculture</t>
    </r>
    <r>
      <rPr>
        <vertAlign val="superscript"/>
        <sz val="9"/>
        <rFont val="Arial"/>
        <family val="2"/>
        <scheme val="minor"/>
      </rPr>
      <t>(3)</t>
    </r>
  </si>
  <si>
    <r>
      <rPr>
        <vertAlign val="superscript"/>
        <sz val="9"/>
        <color theme="1"/>
        <rFont val="Simplified Arabic"/>
        <family val="1"/>
      </rPr>
      <t>(2)</t>
    </r>
    <r>
      <rPr>
        <sz val="9"/>
        <color theme="1"/>
        <rFont val="Simplified Arabic"/>
        <family val="1"/>
      </rPr>
      <t xml:space="preserve"> كمية المياه المتدفقة فقط للينابيع المراقبة من قبل سلطة المياه الفلسطينية والتي يقتصر وجودها في المحافظات الواردة في الجدول.</t>
    </r>
  </si>
  <si>
    <r>
      <rPr>
        <vertAlign val="superscript"/>
        <sz val="9"/>
        <color theme="1"/>
        <rFont val="Arial"/>
        <family val="2"/>
      </rPr>
      <t>(5)</t>
    </r>
    <r>
      <rPr>
        <sz val="9"/>
        <color theme="1"/>
        <rFont val="Arial"/>
        <family val="2"/>
      </rPr>
      <t xml:space="preserve"> Data  does not include water discharged from Fashkha springs.</t>
    </r>
  </si>
  <si>
    <r>
      <t>المياه المستهلكة (مليون م</t>
    </r>
    <r>
      <rPr>
        <b/>
        <vertAlign val="superscript"/>
        <sz val="9"/>
        <rFont val="Simplified Arabic"/>
        <family val="1"/>
      </rPr>
      <t>3</t>
    </r>
    <r>
      <rPr>
        <b/>
        <sz val="9"/>
        <rFont val="Simplified Arabic"/>
        <family val="1"/>
      </rPr>
      <t xml:space="preserve"> )</t>
    </r>
  </si>
  <si>
    <r>
      <t>(2)</t>
    </r>
    <r>
      <rPr>
        <sz val="9"/>
        <color theme="1"/>
        <rFont val="Simplified Arabic"/>
        <family val="1"/>
      </rPr>
      <t xml:space="preserve"> تم احتساب كمية المياه المطلوبة حسب تزويد الفرد بكمية مقدارها 150 لتر لكل فرد يوميا حسب توصيات منظمة الصحة العالمية.</t>
    </r>
  </si>
  <si>
    <r>
      <rPr>
        <vertAlign val="superscript"/>
        <sz val="9"/>
        <color theme="1"/>
        <rFont val="Arial"/>
        <family val="2"/>
      </rPr>
      <t>(4)</t>
    </r>
    <r>
      <rPr>
        <sz val="9"/>
        <color theme="1"/>
        <rFont val="Arial"/>
        <family val="2"/>
      </rPr>
      <t xml:space="preserve"> This includes the unlicensed wells OSLO ll (1995) agreement quota is  42 million m</t>
    </r>
    <r>
      <rPr>
        <vertAlign val="superscript"/>
        <sz val="9"/>
        <color theme="1"/>
        <rFont val="Arial"/>
        <family val="2"/>
      </rPr>
      <t>3</t>
    </r>
    <r>
      <rPr>
        <sz val="9"/>
        <color theme="1"/>
        <rFont val="Arial"/>
        <family val="2"/>
      </rPr>
      <t>.</t>
    </r>
  </si>
  <si>
    <r>
      <t xml:space="preserve">الضفة الغربية </t>
    </r>
    <r>
      <rPr>
        <vertAlign val="superscript"/>
        <sz val="9"/>
        <rFont val="Simplified Arabic"/>
        <family val="1"/>
      </rPr>
      <t>(1)</t>
    </r>
  </si>
  <si>
    <r>
      <t>West Bank</t>
    </r>
    <r>
      <rPr>
        <vertAlign val="superscript"/>
        <sz val="9"/>
        <rFont val="Arial"/>
        <family val="2"/>
      </rPr>
      <t xml:space="preserve"> (1)</t>
    </r>
  </si>
  <si>
    <r>
      <rPr>
        <vertAlign val="superscript"/>
        <sz val="9"/>
        <color theme="1"/>
        <rFont val="Simplified Arabic"/>
        <family val="1"/>
      </rPr>
      <t>(5)</t>
    </r>
    <r>
      <rPr>
        <sz val="9"/>
        <color theme="1"/>
        <rFont val="Simplified Arabic"/>
        <family val="1"/>
      </rPr>
      <t xml:space="preserve"> البيانات لا تشمل المياه المستخرجة من ينابيع الفشخة.</t>
    </r>
  </si>
  <si>
    <t>Water tariffs for (5.1 - 10) Cubic meters/ Month</t>
  </si>
  <si>
    <t>Water tariffs for (0-5) Cubic meters / Month</t>
  </si>
  <si>
    <t>Water tariffs for (10.1 - 20) Cubic meters/ Month</t>
  </si>
  <si>
    <r>
      <t xml:space="preserve">   الفاقد الكلي 
(مليون م</t>
    </r>
    <r>
      <rPr>
        <b/>
        <vertAlign val="superscript"/>
        <sz val="9"/>
        <rFont val="Arial"/>
        <family val="2"/>
      </rPr>
      <t>3</t>
    </r>
    <r>
      <rPr>
        <b/>
        <sz val="9"/>
        <rFont val="Arial"/>
        <family val="2"/>
      </rPr>
      <t>)</t>
    </r>
  </si>
  <si>
    <r>
      <t>المياه المزودة للقطاع المنزلي (مليون م</t>
    </r>
    <r>
      <rPr>
        <b/>
        <vertAlign val="superscript"/>
        <sz val="9"/>
        <rFont val="Simplified Arabic"/>
        <family val="1"/>
      </rPr>
      <t>3</t>
    </r>
    <r>
      <rPr>
        <b/>
        <sz val="9"/>
        <rFont val="Simplified Arabic"/>
        <family val="1"/>
      </rPr>
      <t>)</t>
    </r>
    <r>
      <rPr>
        <b/>
        <vertAlign val="superscript"/>
        <sz val="9"/>
        <rFont val="Simplified Arabic"/>
        <family val="1"/>
      </rPr>
      <t>(1)(2)</t>
    </r>
  </si>
  <si>
    <r>
      <t>المياه المطلوبة</t>
    </r>
    <r>
      <rPr>
        <b/>
        <vertAlign val="superscript"/>
        <sz val="9"/>
        <rFont val="Simplified Arabic"/>
        <family val="1"/>
      </rPr>
      <t xml:space="preserve">(2) 
</t>
    </r>
    <r>
      <rPr>
        <b/>
        <sz val="9"/>
        <rFont val="Simplified Arabic"/>
        <family val="1"/>
      </rPr>
      <t>(مليون م</t>
    </r>
    <r>
      <rPr>
        <b/>
        <vertAlign val="superscript"/>
        <sz val="9"/>
        <rFont val="Simplified Arabic"/>
        <family val="1"/>
      </rPr>
      <t>3</t>
    </r>
    <r>
      <rPr>
        <b/>
        <sz val="9"/>
        <rFont val="Simplified Arabic"/>
        <family val="1"/>
      </rPr>
      <t>)</t>
    </r>
  </si>
  <si>
    <r>
      <t>الفاقد الكلي 
(مليون م</t>
    </r>
    <r>
      <rPr>
        <b/>
        <vertAlign val="superscript"/>
        <sz val="9"/>
        <rFont val="Simplified Arabic"/>
        <family val="1"/>
      </rPr>
      <t>3</t>
    </r>
    <r>
      <rPr>
        <b/>
        <sz val="9"/>
        <rFont val="Simplified Arabic"/>
        <family val="1"/>
      </rPr>
      <t xml:space="preserve"> )</t>
    </r>
  </si>
  <si>
    <r>
      <rPr>
        <vertAlign val="superscript"/>
        <sz val="9"/>
        <color theme="1"/>
        <rFont val="Simplified Arabic"/>
        <family val="1"/>
      </rPr>
      <t>(2)</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198.6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</si>
  <si>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Arial"/>
        <family val="2"/>
      </rPr>
      <t>(2)</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198.6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satisfy the water quality standards of the World Health Organization.</t>
    </r>
  </si>
  <si>
    <r>
      <rPr>
        <vertAlign val="superscript"/>
        <sz val="9"/>
        <color theme="1"/>
        <rFont val="Simplified Arabic"/>
        <family val="1"/>
      </rPr>
      <t>(1)</t>
    </r>
    <r>
      <rPr>
        <sz val="9"/>
        <color theme="1"/>
        <rFont val="Simplified Arabic"/>
        <family val="1"/>
      </rPr>
      <t xml:space="preserve"> أكثر من 97% من كمية المياه التي يتم ضخها من الحوض الساحلي سنويا لا تتوافق نوعية المياه فيها مع معايير منظمة الصحة العالمية.  </t>
    </r>
  </si>
  <si>
    <r>
      <rPr>
        <vertAlign val="superscript"/>
        <sz val="9"/>
        <color theme="1"/>
        <rFont val="Arial"/>
        <family val="2"/>
      </rPr>
      <t>(1)</t>
    </r>
    <r>
      <rPr>
        <sz val="9"/>
        <color theme="1"/>
        <rFont val="Arial"/>
        <family val="2"/>
      </rPr>
      <t xml:space="preserve"> More than 97% of the water pumped from the coastal aquifer does not satisfy the water quality  standards of the World Health Organization.  </t>
    </r>
  </si>
  <si>
    <r>
      <t xml:space="preserve">(2) </t>
    </r>
    <r>
      <rPr>
        <sz val="9"/>
        <color theme="1"/>
        <rFont val="Simplified Arabic"/>
        <family val="1"/>
      </rPr>
      <t>الكمية لا تشمل المياه المضخوخة من آبار الأنروا والمياه المحلاه، لكن الكمية تشمل الضخ الجائر حيث يعتبر الضخ الآمن وطاقة الحوض المستدامة 50-60 مليون م</t>
    </r>
    <r>
      <rPr>
        <vertAlign val="superscript"/>
        <sz val="9"/>
        <color theme="1"/>
        <rFont val="Simplified Arabic"/>
        <family val="1"/>
      </rPr>
      <t>3</t>
    </r>
    <r>
      <rPr>
        <sz val="9"/>
        <color theme="1"/>
        <rFont val="Simplified Arabic"/>
        <family val="1"/>
      </rPr>
      <t xml:space="preserve"> فقط. أكثر من 97% من كمية المياه في الحوض الساحلي لا تتوافق نوعية المياه فيها مع معايير منظمة الصحة العالمية.</t>
    </r>
  </si>
  <si>
    <t>طوباس والأغوار الشمالية</t>
  </si>
  <si>
    <t>كمية المياه المزودة للقطاع المنزلي</t>
  </si>
  <si>
    <t xml:space="preserve"> Quantity of Water Supply for Domestic Sector</t>
  </si>
  <si>
    <r>
      <rPr>
        <vertAlign val="superscript"/>
        <sz val="9"/>
        <color theme="1"/>
        <rFont val="Arial"/>
        <family val="2"/>
      </rPr>
      <t>(1)</t>
    </r>
    <r>
      <rPr>
        <sz val="9"/>
        <color theme="1"/>
        <rFont val="Arial"/>
        <family val="2"/>
      </rPr>
      <t xml:space="preserve">  Data exclude those parts of Jerusalem which were annexed by Israeli Occupation in 1967.</t>
    </r>
  </si>
  <si>
    <r>
      <rPr>
        <vertAlign val="superscript"/>
        <sz val="9"/>
        <color theme="1"/>
        <rFont val="Arial"/>
        <family val="2"/>
      </rPr>
      <t xml:space="preserve">(1) </t>
    </r>
    <r>
      <rPr>
        <sz val="9"/>
        <color theme="1"/>
        <rFont val="Arial"/>
        <family val="2"/>
      </rPr>
      <t xml:space="preserve"> Data exclude those parts of Jerusalem which were annexed by Israeli Occupation in 1967.</t>
    </r>
  </si>
  <si>
    <r>
      <rPr>
        <vertAlign val="superscript"/>
        <sz val="9"/>
        <color theme="1"/>
        <rFont val="Arial"/>
        <family val="2"/>
      </rPr>
      <t>(1)</t>
    </r>
    <r>
      <rPr>
        <sz val="9"/>
        <color theme="1"/>
        <rFont val="Arial"/>
        <family val="2"/>
      </rPr>
      <t xml:space="preserve"> Data exclude those parts of Jerusalem which were annexed by Israeli Occupation in 1967.</t>
    </r>
  </si>
  <si>
    <r>
      <t>(</t>
    </r>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t>
    </r>
  </si>
  <si>
    <r>
      <rPr>
        <vertAlign val="superscript"/>
        <sz val="9"/>
        <rFont val="Arial"/>
        <family val="2"/>
      </rPr>
      <t>(1)</t>
    </r>
    <r>
      <rPr>
        <sz val="9"/>
        <rFont val="Arial"/>
        <family val="2"/>
      </rPr>
      <t xml:space="preserve">  Data exclude those parts of Jerusalem which were annexed by Israeli Occupation in 1967.</t>
    </r>
  </si>
  <si>
    <r>
      <t>(</t>
    </r>
    <r>
      <rPr>
        <vertAlign val="superscript"/>
        <sz val="9"/>
        <color theme="1"/>
        <rFont val="Arial"/>
        <family val="2"/>
      </rPr>
      <t>1</t>
    </r>
    <r>
      <rPr>
        <b/>
        <vertAlign val="superscript"/>
        <sz val="9"/>
        <color theme="1"/>
        <rFont val="Simplified Arabic"/>
        <family val="1"/>
      </rPr>
      <t>)</t>
    </r>
    <r>
      <rPr>
        <sz val="9"/>
        <color theme="1"/>
        <rFont val="Arial"/>
        <family val="2"/>
      </rPr>
      <t xml:space="preserve">  Data exclude those parts of Jerusalem which were annexed by Israeli Occupation in 1967.</t>
    </r>
  </si>
  <si>
    <r>
      <t>الضفة الغربية</t>
    </r>
    <r>
      <rPr>
        <vertAlign val="superscript"/>
        <sz val="9"/>
        <rFont val="Simplified Arabic"/>
        <family val="1"/>
      </rPr>
      <t>(1)</t>
    </r>
  </si>
  <si>
    <r>
      <t>West Bank</t>
    </r>
    <r>
      <rPr>
        <vertAlign val="superscript"/>
        <sz val="9"/>
        <rFont val="Arial"/>
        <family val="2"/>
      </rPr>
      <t>(1)</t>
    </r>
  </si>
  <si>
    <t>طوباس والأغوار الشمالية والأغوار الشمالية</t>
  </si>
  <si>
    <t xml:space="preserve"> طوباس والأغوار الشمالية</t>
  </si>
  <si>
    <r>
      <t xml:space="preserve"> فلسطين </t>
    </r>
    <r>
      <rPr>
        <b/>
        <vertAlign val="superscript"/>
        <sz val="9"/>
        <rFont val="Simplified Arabic"/>
        <family val="1"/>
      </rPr>
      <t>(1)</t>
    </r>
  </si>
  <si>
    <r>
      <t xml:space="preserve"> الضفة الغربية</t>
    </r>
    <r>
      <rPr>
        <b/>
        <vertAlign val="superscript"/>
        <sz val="9"/>
        <rFont val="Simplified Arabic"/>
        <family val="1"/>
      </rPr>
      <t>(1)</t>
    </r>
  </si>
  <si>
    <r>
      <t>West  Bank</t>
    </r>
    <r>
      <rPr>
        <b/>
        <vertAlign val="superscript"/>
        <sz val="9"/>
        <rFont val="Arial"/>
        <family val="2"/>
      </rPr>
      <t>(1)</t>
    </r>
  </si>
  <si>
    <r>
      <t xml:space="preserve"> طوباس والأغوار الشمالية</t>
    </r>
    <r>
      <rPr>
        <vertAlign val="superscript"/>
        <sz val="9"/>
        <rFont val="Simplified Arabic"/>
        <family val="1"/>
      </rPr>
      <t>(3)</t>
    </r>
  </si>
  <si>
    <r>
      <rPr>
        <vertAlign val="superscript"/>
        <sz val="10"/>
        <rFont val="Arial"/>
        <family val="2"/>
      </rPr>
      <t>(3)</t>
    </r>
    <r>
      <rPr>
        <sz val="10"/>
        <rFont val="Arial"/>
        <family val="2"/>
      </rPr>
      <t xml:space="preserve"> هذه الكمية تشمل المياه المشتراه لأغراض الزراعة في محافظة طوباس والأغوار الشمالية .</t>
    </r>
  </si>
  <si>
    <r>
      <t xml:space="preserve"> رام الله والبيرة والقدس</t>
    </r>
    <r>
      <rPr>
        <vertAlign val="superscript"/>
        <sz val="9"/>
        <rFont val="Simplified Arabic"/>
        <family val="1"/>
      </rPr>
      <t>(1)</t>
    </r>
  </si>
  <si>
    <r>
      <t>West Bank</t>
    </r>
    <r>
      <rPr>
        <b/>
        <vertAlign val="superscript"/>
        <sz val="9"/>
        <rFont val="Arial"/>
        <family val="2"/>
      </rPr>
      <t>(1)</t>
    </r>
  </si>
  <si>
    <r>
      <t xml:space="preserve">المحافظة </t>
    </r>
    <r>
      <rPr>
        <b/>
        <vertAlign val="superscript"/>
        <sz val="9"/>
        <rFont val="Simplified Arabic"/>
        <family val="1"/>
      </rPr>
      <t>(2)</t>
    </r>
  </si>
  <si>
    <r>
      <t>الضفة الغربية</t>
    </r>
    <r>
      <rPr>
        <b/>
        <vertAlign val="superscript"/>
        <sz val="9"/>
        <rFont val="Simplified Arabic"/>
        <family val="1"/>
      </rPr>
      <t>(1)</t>
    </r>
  </si>
  <si>
    <r>
      <t>رام الله والبيرة والقدس</t>
    </r>
    <r>
      <rPr>
        <vertAlign val="superscript"/>
        <sz val="9"/>
        <rFont val="Simplified Arabic"/>
        <family val="1"/>
      </rPr>
      <t>(1)</t>
    </r>
  </si>
  <si>
    <r>
      <t xml:space="preserve">الضفة الغربية </t>
    </r>
    <r>
      <rPr>
        <b/>
        <vertAlign val="superscript"/>
        <sz val="9"/>
        <rFont val="Simplified Arabic"/>
        <family val="1"/>
      </rPr>
      <t>(1)(2)</t>
    </r>
  </si>
  <si>
    <r>
      <t>West Bank</t>
    </r>
    <r>
      <rPr>
        <b/>
        <vertAlign val="superscript"/>
        <sz val="9"/>
        <rFont val="Arial"/>
        <family val="2"/>
      </rPr>
      <t>(1) (2)</t>
    </r>
  </si>
  <si>
    <r>
      <t>رام الله والبيرة و القدس</t>
    </r>
    <r>
      <rPr>
        <vertAlign val="superscript"/>
        <sz val="9"/>
        <rFont val="Simplified Arabic"/>
        <family val="1"/>
      </rPr>
      <t>(1)</t>
    </r>
  </si>
  <si>
    <r>
      <rPr>
        <vertAlign val="superscript"/>
        <sz val="9"/>
        <color theme="1"/>
        <rFont val="Arial"/>
        <family val="2"/>
      </rPr>
      <t>(2)</t>
    </r>
    <r>
      <rPr>
        <sz val="9"/>
        <color theme="1"/>
        <rFont val="Arial"/>
        <family val="2"/>
      </rPr>
      <t xml:space="preserve"> This quantity does not include the quantities pumped from the UNRWA wells and the desalinated water. But mostly includes the unsafe pumping, of which the safe pumping and the basin sustainable yield do not exceed 50-60 million m3. More than 97% of the water pumped from the coastal aquifer in the Gaza Strip does not satisfy the water quality standards of the World Health Organization.</t>
    </r>
  </si>
  <si>
    <r>
      <t>كمية المياه المشتراة من شركة المياه الاسرائيلية (ميكروت)</t>
    </r>
    <r>
      <rPr>
        <vertAlign val="superscript"/>
        <sz val="9"/>
        <rFont val="Simplified Arabic"/>
        <family val="1"/>
      </rPr>
      <t/>
    </r>
  </si>
  <si>
    <r>
      <t>Annual Quantity of Water Purchased from Israeli Water Company (Mekorot)</t>
    </r>
    <r>
      <rPr>
        <vertAlign val="superscript"/>
        <sz val="9"/>
        <rFont val="Arial"/>
        <family val="2"/>
      </rPr>
      <t xml:space="preserve"> </t>
    </r>
  </si>
  <si>
    <r>
      <t xml:space="preserve"> طوباس والأغوار الشمالية</t>
    </r>
    <r>
      <rPr>
        <vertAlign val="superscript"/>
        <sz val="9"/>
        <rFont val="Simplified Arabic"/>
        <family val="1"/>
      </rPr>
      <t>(4)</t>
    </r>
  </si>
  <si>
    <r>
      <rPr>
        <vertAlign val="superscript"/>
        <sz val="9"/>
        <color theme="1"/>
        <rFont val="Arial"/>
        <family val="2"/>
        <scheme val="minor"/>
      </rPr>
      <t>(3)</t>
    </r>
    <r>
      <rPr>
        <sz val="9"/>
        <color theme="1"/>
        <rFont val="Arial"/>
        <family val="2"/>
        <scheme val="minor"/>
      </rPr>
      <t xml:space="preserve"> This amount icludes the purchased water for agricultural purposes in Tubas and Northern Valleys governorate.</t>
    </r>
  </si>
  <si>
    <r>
      <t xml:space="preserve"> فلسطين</t>
    </r>
    <r>
      <rPr>
        <b/>
        <vertAlign val="superscript"/>
        <sz val="9"/>
        <rFont val="Simplified Arabic"/>
        <family val="1"/>
      </rPr>
      <t>(1)(2)</t>
    </r>
  </si>
  <si>
    <r>
      <t>Palestine</t>
    </r>
    <r>
      <rPr>
        <b/>
        <vertAlign val="superscript"/>
        <sz val="9"/>
        <rFont val="Arial"/>
        <family val="2"/>
      </rPr>
      <t>(1)(2)</t>
    </r>
  </si>
  <si>
    <r>
      <rPr>
        <vertAlign val="superscript"/>
        <sz val="9"/>
        <color theme="1"/>
        <rFont val="Simplified Arabic"/>
        <family val="1"/>
      </rPr>
      <t xml:space="preserve">(2) </t>
    </r>
    <r>
      <rPr>
        <sz val="9"/>
        <color theme="1"/>
        <rFont val="Simplified Arabic"/>
        <family val="1"/>
      </rPr>
      <t>البيانات تشمل المياه المشتراة من شركة المياه الاسرائيلية ميكروت لقطاع غزة وتقدر 
بحوالي 6.4 مليون م</t>
    </r>
    <r>
      <rPr>
        <vertAlign val="superscript"/>
        <sz val="9"/>
        <color theme="1"/>
        <rFont val="Simplified Arabic"/>
        <family val="1"/>
      </rPr>
      <t>3</t>
    </r>
    <r>
      <rPr>
        <sz val="9"/>
        <color theme="1"/>
        <rFont val="Simplified Arabic"/>
        <family val="1"/>
      </rPr>
      <t xml:space="preserve">  </t>
    </r>
  </si>
  <si>
    <r>
      <rPr>
        <vertAlign val="superscript"/>
        <sz val="9"/>
        <color theme="1"/>
        <rFont val="Arial"/>
        <family val="2"/>
      </rPr>
      <t>(2)</t>
    </r>
    <r>
      <rPr>
        <sz val="9"/>
        <color theme="1"/>
        <rFont val="Arial"/>
        <family val="2"/>
      </rPr>
      <t xml:space="preserve"> Data include water purchased from  Israeli Water Company (Mekorot) for 
Gaza Strip 6.4 million m</t>
    </r>
    <r>
      <rPr>
        <vertAlign val="superscript"/>
        <sz val="9"/>
        <color theme="1"/>
        <rFont val="Arial"/>
        <family val="2"/>
      </rPr>
      <t>3</t>
    </r>
    <r>
      <rPr>
        <sz val="9"/>
        <color theme="1"/>
        <rFont val="Arial"/>
        <family val="2"/>
      </rPr>
      <t>.</t>
    </r>
  </si>
  <si>
    <r>
      <rPr>
        <vertAlign val="superscript"/>
        <sz val="9"/>
        <color theme="1"/>
        <rFont val="Arial"/>
        <family val="2"/>
      </rPr>
      <t>(4)</t>
    </r>
    <r>
      <rPr>
        <sz val="9"/>
        <color theme="1"/>
        <rFont val="Arial"/>
        <family val="2"/>
      </rPr>
      <t xml:space="preserve"> Due to water supply system in Bethlehem and Hebron governorates, separation of data for each governorate is not applicable.</t>
    </r>
  </si>
  <si>
    <r>
      <rPr>
        <vertAlign val="superscript"/>
        <sz val="9"/>
        <color theme="1"/>
        <rFont val="Arial"/>
        <family val="2"/>
      </rPr>
      <t>(3)</t>
    </r>
    <r>
      <rPr>
        <sz val="9"/>
        <color theme="1"/>
        <rFont val="Arial"/>
        <family val="2"/>
      </rPr>
      <t xml:space="preserve"> Due to water supply system in Bethlehem and Hebron governorates, separation of data for each governorate is not applicable.</t>
    </r>
  </si>
  <si>
    <t>المصدر: سلطة المياه الفلسطينية، 2018. نظام معلومات المياه.  رام الله - فلسطين.</t>
  </si>
  <si>
    <t>Source: Palestinian Water Authority, 2018.  Water Information System. 
 Ramallah - Palestine.</t>
  </si>
  <si>
    <t xml:space="preserve">Table15: Average Consumer Price for Water Tariffs by Region, 2018
</t>
  </si>
  <si>
    <t>جدول 14: المياه المستخرجة للاستخدام المنزلي من الحوض الساحلي في قطاع غزة حسب المحافظة، 2018</t>
  </si>
  <si>
    <t>Table14: Water Produced for Domestic Use from the Coastal Aquifer in Gaza Strip by Governorate, 2018</t>
  </si>
  <si>
    <t>Source: Palestinian Water Authority, 2018.   Water Information System.  Ramallah - Palestine.</t>
  </si>
  <si>
    <t>المصدر: سلطة المياه الفلسطينية، 2018 نظام معلومات المياه. رام الله - فلسطين.</t>
  </si>
  <si>
    <t>Source: Palestinian Water Authority, 2018.  Water Information System.  Ramallah - Palestine.</t>
  </si>
  <si>
    <t>جدول 12: كمية المياه المطلوبة والمزودة والمستهلكة وعدد السكان وكمية العجز في تغطية الإستخدام المنزلي في قطاع غزة حسب المحافظة، 2018</t>
  </si>
  <si>
    <t>Table 12: Needed, Supply and Consumed Quantities, Population and Deficit in Domestic Supply in the Gaza Strip
by Governorate, 2018</t>
  </si>
  <si>
    <t>عدد السكان نهاية العام 2018</t>
  </si>
  <si>
    <t xml:space="preserve"> Population End of 2018</t>
  </si>
  <si>
    <t>جدول 10: كمية المياه المزودة للقطاع المنزلي والمستهلكة وكمية الفاقد وعدد السكان وحصة الفرد اليومية في قطاع غزة حسب المحافظة، 2018</t>
  </si>
  <si>
    <t>Table 10: Quantity of Water Supply for Domestic Sector, Water Consumed, Total Losses, Population and Daily Consumption per Capita in Gaza Strip by Governorate, 2018</t>
  </si>
  <si>
    <t>المصدر: سلطة المياه الفلسطينية، 2018. نظام معلومات المياه .  رام الله - فلسطين.</t>
  </si>
  <si>
    <t xml:space="preserve"> المصدر: سلطة المياه الفلسطينية، 2018. نظام معلومات المياه.  رام الله - فلسطين.</t>
  </si>
  <si>
    <t>Source: Palestinian Water Authority, 2018.  Water Information System. Ramallah - Palestine.</t>
  </si>
  <si>
    <t>جدول 3: مؤشرات مختارة لإحصاءات المياه في قطاع غزة، 2010 - 2018</t>
  </si>
  <si>
    <t>Table 3: Selected Indicators for Water Statistics in Gaza Strip, 2010 – 2018</t>
  </si>
  <si>
    <r>
      <t xml:space="preserve"> (1)</t>
    </r>
    <r>
      <rPr>
        <sz val="9"/>
        <color theme="1"/>
        <rFont val="Simplified Arabic"/>
        <family val="1"/>
      </rPr>
      <t xml:space="preserve"> البيانات لا تشمل ذلك الجزء من محافظة القدس الذي ضمته إسرائيل عنوة بعيد احتلالها للضفة الغربية في عام 1967 حيث ان هذا الجزء يسكنه حوالي 288,152 نسمة يحملون بطاقة الهوية المقدسية  ولا تتوفر معلومات حول المياه المزودة لهم.</t>
    </r>
  </si>
  <si>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  Where this part inhabited by  288,152 palestinian citizens whom holding Jerusalem identity card and no information is available about the water supplied to them.</t>
    </r>
  </si>
  <si>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  Where this part inhabited by 288,152 palestinian citizens whom holding Jerusalem identity card and no information is available about the water supplied to them.</t>
    </r>
  </si>
  <si>
    <t xml:space="preserve">المصدر: الجهاز المركزي للإحصاء الفلسطيني، 2019.  مسح أسعار المستهلك، 2018.  رام الله –  فلسطين.     </t>
  </si>
  <si>
    <t>Source: Palestinian Central Bureau of Statistics, 2019.  Consumer Price Index Survey, 2018.  Ramallah– Palestine</t>
  </si>
  <si>
    <r>
      <rPr>
        <vertAlign val="superscript"/>
        <sz val="9"/>
        <color theme="1"/>
        <rFont val="Times New Roman"/>
        <family val="1"/>
      </rPr>
      <t>(4)</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</si>
  <si>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Times New Roman"/>
        <family val="1"/>
      </rPr>
      <t>(5)</t>
    </r>
    <r>
      <rPr>
        <sz val="9"/>
        <color theme="1"/>
        <rFont val="Times New Roman"/>
        <family val="1"/>
      </rPr>
      <t xml:space="preserve"> الكمية تشمل 4.4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t>
    </r>
  </si>
  <si>
    <r>
      <rPr>
        <vertAlign val="superscript"/>
        <sz val="9"/>
        <color theme="1"/>
        <rFont val="Simplified Arabic"/>
        <family val="1"/>
      </rPr>
      <t>(1)</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198.6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</si>
  <si>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Times New Roman"/>
        <family val="1"/>
      </rPr>
      <t>(2)</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</si>
  <si>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Simplified Arabic"/>
        <family val="1"/>
      </rPr>
      <t>(2)</t>
    </r>
    <r>
      <rPr>
        <sz val="9"/>
        <color theme="1"/>
        <rFont val="Simplified Arabic"/>
        <family val="1"/>
      </rPr>
      <t xml:space="preserve"> الكمية لا تشمل  ينابيع الفشخة</t>
    </r>
  </si>
  <si>
    <r>
      <rPr>
        <vertAlign val="superscript"/>
        <sz val="9"/>
        <color theme="1"/>
        <rFont val="Simplified Arabic"/>
        <family val="1"/>
      </rPr>
      <t>(3)</t>
    </r>
    <r>
      <rPr>
        <sz val="9"/>
        <color theme="1"/>
        <rFont val="Simplified Arabic"/>
        <family val="1"/>
      </rPr>
      <t xml:space="preserve"> محطات تحلية تابعة للقطاع الخاص تعمل على تزويد السكان مياه شرب محلاة معبأة </t>
    </r>
  </si>
  <si>
    <r>
      <rPr>
        <vertAlign val="superscript"/>
        <sz val="9"/>
        <rFont val="Simplified Arabic"/>
        <family val="1"/>
      </rP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</si>
  <si>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t>جدول 1: مؤشرات مختارة لإحصاءات المياه في فلسطين</t>
    </r>
    <r>
      <rPr>
        <b/>
        <vertAlign val="superscript"/>
        <sz val="11"/>
        <color theme="1"/>
        <rFont val="Simplified Arabic"/>
        <family val="1"/>
      </rPr>
      <t>(1)</t>
    </r>
    <r>
      <rPr>
        <b/>
        <sz val="11"/>
        <color theme="1"/>
        <rFont val="Simplified Arabic"/>
        <family val="1"/>
      </rPr>
      <t>، 2010 - 2018</t>
    </r>
  </si>
  <si>
    <r>
      <t>Table 1: Selected Indicators for Water Statistics in Palestine</t>
    </r>
    <r>
      <rPr>
        <b/>
        <vertAlign val="superscript"/>
        <sz val="11"/>
        <rFont val="Arial"/>
        <family val="2"/>
      </rPr>
      <t xml:space="preserve"> (1)</t>
    </r>
    <r>
      <rPr>
        <b/>
        <sz val="11"/>
        <rFont val="Arial"/>
        <family val="2"/>
      </rPr>
      <t>, 2010 – 2018</t>
    </r>
  </si>
  <si>
    <r>
      <rPr>
        <vertAlign val="superscript"/>
        <sz val="9"/>
        <color theme="1"/>
        <rFont val="Times New Roman"/>
        <family val="1"/>
      </rPr>
      <t>(5)</t>
    </r>
    <r>
      <rPr>
        <sz val="9"/>
        <color theme="1"/>
        <rFont val="Times New Roman"/>
        <family val="1"/>
      </rPr>
      <t xml:space="preserve"> الكمية تشمل 4.4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t>
    </r>
  </si>
  <si>
    <r>
      <rPr>
        <vertAlign val="superscript"/>
        <sz val="9"/>
        <color theme="1"/>
        <rFont val="Times New Roman"/>
        <family val="1"/>
      </rPr>
      <t>(3)</t>
    </r>
    <r>
      <rPr>
        <sz val="9"/>
        <color theme="1"/>
        <rFont val="Times New Roman"/>
        <family val="1"/>
      </rPr>
      <t xml:space="preserve"> الكمية لا تشمل مجموعة ينابيع الفشخة للأعوام (2011-2018).</t>
    </r>
  </si>
  <si>
    <r>
      <rPr>
        <vertAlign val="superscript"/>
        <sz val="9"/>
        <color theme="1"/>
        <rFont val="Arial"/>
        <family val="2"/>
      </rPr>
      <t>(3)</t>
    </r>
    <r>
      <rPr>
        <sz val="9"/>
        <color theme="1"/>
        <rFont val="Arial"/>
        <family val="2"/>
      </rPr>
      <t>This does not include Fashkha springs group for the years (2011-2018).</t>
    </r>
  </si>
  <si>
    <r>
      <rPr>
        <vertAlign val="superscript"/>
        <sz val="9"/>
        <color theme="1"/>
        <rFont val="Arial"/>
        <family val="2"/>
      </rPr>
      <t>(4)</t>
    </r>
    <r>
      <rPr>
        <sz val="9"/>
        <color theme="1"/>
        <rFont val="Arial"/>
        <family val="2"/>
      </rPr>
      <t xml:space="preserve"> Desalinated water plants owned by private sector, suplied people with bottled desalinated drinking water   </t>
    </r>
  </si>
  <si>
    <r>
      <rPr>
        <vertAlign val="superscript"/>
        <sz val="9"/>
        <color theme="1"/>
        <rFont val="Arial"/>
        <family val="2"/>
      </rPr>
      <t>(5)</t>
    </r>
    <r>
      <rPr>
        <sz val="9"/>
        <color theme="1"/>
        <rFont val="Arial"/>
        <family val="2"/>
      </rPr>
      <t xml:space="preserve"> This includes 4.4 million m</t>
    </r>
    <r>
      <rPr>
        <vertAlign val="superscript"/>
        <sz val="9"/>
        <color theme="1"/>
        <rFont val="Arial"/>
        <family val="2"/>
      </rPr>
      <t>3</t>
    </r>
    <r>
      <rPr>
        <sz val="9"/>
        <color theme="1"/>
        <rFont val="Arial"/>
        <family val="2"/>
      </rPr>
      <t xml:space="preserve"> supplied for agricultural use in Tubas and Northern Valleys.</t>
    </r>
  </si>
  <si>
    <t>كمية المياه المتاحة سنويا</t>
  </si>
  <si>
    <t>Annual Available Water Quantity</t>
  </si>
  <si>
    <r>
      <t>كمية الضخ السنوية من الآبار الجوفية</t>
    </r>
    <r>
      <rPr>
        <vertAlign val="superscript"/>
        <sz val="9"/>
        <rFont val="Simplified Arabic"/>
        <family val="1"/>
      </rPr>
      <t>(2)</t>
    </r>
  </si>
  <si>
    <r>
      <t>Annual Pumped Quantity from Groundwater Wells</t>
    </r>
    <r>
      <rPr>
        <vertAlign val="superscript"/>
        <sz val="9"/>
        <rFont val="Arial"/>
        <family val="2"/>
      </rPr>
      <t>(2)</t>
    </r>
    <r>
      <rPr>
        <sz val="9"/>
        <rFont val="Arial"/>
        <family val="2"/>
      </rPr>
      <t xml:space="preserve">
</t>
    </r>
  </si>
  <si>
    <r>
      <t>التدفق السنوي لمياه الينابيع</t>
    </r>
    <r>
      <rPr>
        <vertAlign val="superscript"/>
        <sz val="9"/>
        <rFont val="Simplified Arabic"/>
        <family val="1"/>
      </rPr>
      <t>(3)</t>
    </r>
  </si>
  <si>
    <r>
      <t>Annual Discharge of Springs Water</t>
    </r>
    <r>
      <rPr>
        <vertAlign val="superscript"/>
        <sz val="9"/>
        <rFont val="Arial"/>
        <family val="2"/>
      </rPr>
      <t>(3)</t>
    </r>
  </si>
  <si>
    <r>
      <t xml:space="preserve">مياه شرب محلاة </t>
    </r>
    <r>
      <rPr>
        <vertAlign val="superscript"/>
        <sz val="9"/>
        <rFont val="Simplified Arabic"/>
        <family val="1"/>
      </rPr>
      <t>(4)</t>
    </r>
  </si>
  <si>
    <r>
      <t>Desliniated Drinking Water</t>
    </r>
    <r>
      <rPr>
        <vertAlign val="superscript"/>
        <sz val="9"/>
        <rFont val="Arial"/>
        <family val="2"/>
      </rPr>
      <t xml:space="preserve"> (4)</t>
    </r>
  </si>
  <si>
    <r>
      <t>كمية المياه المشتراة من شركة المياه الاسرائيلية (ميكروت)</t>
    </r>
    <r>
      <rPr>
        <vertAlign val="superscript"/>
        <sz val="9"/>
        <rFont val="Simplified Arabic"/>
        <family val="1"/>
      </rPr>
      <t>(5)</t>
    </r>
    <r>
      <rPr>
        <sz val="9"/>
        <rFont val="Simplified Arabic"/>
        <family val="1"/>
      </rPr>
      <t xml:space="preserve"> </t>
    </r>
  </si>
  <si>
    <r>
      <t>Annual Quantity of Water Purchased from Israeli Water Company (Mekorot)</t>
    </r>
    <r>
      <rPr>
        <vertAlign val="superscript"/>
        <sz val="9"/>
        <rFont val="Arial"/>
        <family val="2"/>
      </rPr>
      <t xml:space="preserve">(5) </t>
    </r>
  </si>
  <si>
    <r>
      <t>جدول 2: مؤشرات مختارة لإحصاءات المياه في الضفة الغربية</t>
    </r>
    <r>
      <rPr>
        <b/>
        <vertAlign val="superscript"/>
        <sz val="11"/>
        <color theme="1"/>
        <rFont val="Simplified Arabic"/>
        <family val="1"/>
      </rPr>
      <t>(1)</t>
    </r>
    <r>
      <rPr>
        <b/>
        <sz val="11"/>
        <color theme="1"/>
        <rFont val="Simplified Arabic"/>
        <family val="1"/>
      </rPr>
      <t>، 2010 - 2018</t>
    </r>
  </si>
  <si>
    <r>
      <t xml:space="preserve">Table 2: Selected Indicators for Water Statistics in the West Bank </t>
    </r>
    <r>
      <rPr>
        <b/>
        <vertAlign val="superscript"/>
        <sz val="11"/>
        <rFont val="Arial"/>
        <family val="2"/>
      </rPr>
      <t>(1)</t>
    </r>
    <r>
      <rPr>
        <b/>
        <sz val="11"/>
        <rFont val="Arial"/>
        <family val="2"/>
      </rPr>
      <t>, 2010 – 2018</t>
    </r>
  </si>
  <si>
    <r>
      <rPr>
        <vertAlign val="superscript"/>
        <sz val="9"/>
        <color theme="1"/>
        <rFont val="Arial"/>
        <family val="2"/>
      </rPr>
      <t>(2)</t>
    </r>
    <r>
      <rPr>
        <sz val="9"/>
        <color theme="1"/>
        <rFont val="Arial"/>
        <family val="2"/>
      </rPr>
      <t xml:space="preserve"> This does not include abstraction from unlicensed wells.</t>
    </r>
  </si>
  <si>
    <r>
      <rPr>
        <vertAlign val="superscript"/>
        <sz val="9"/>
        <color theme="1"/>
        <rFont val="Arial"/>
        <family val="2"/>
      </rPr>
      <t>(5)</t>
    </r>
    <r>
      <rPr>
        <sz val="9"/>
        <color theme="1"/>
        <rFont val="Arial"/>
        <family val="2"/>
      </rPr>
      <t xml:space="preserve"> This includes 4.4 million m</t>
    </r>
    <r>
      <rPr>
        <vertAlign val="superscript"/>
        <sz val="9"/>
        <color theme="1"/>
        <rFont val="Arial"/>
        <family val="2"/>
      </rPr>
      <t>3</t>
    </r>
    <r>
      <rPr>
        <sz val="9"/>
        <color theme="1"/>
        <rFont val="Arial"/>
        <family val="2"/>
      </rPr>
      <t xml:space="preserve"> supplied for agricultural use in Tubas and Northern Valleys governorate.</t>
    </r>
  </si>
  <si>
    <r>
      <rPr>
        <vertAlign val="superscript"/>
        <sz val="9"/>
        <color theme="1"/>
        <rFont val="Times New Roman"/>
        <family val="1"/>
      </rPr>
      <t xml:space="preserve">(2) </t>
    </r>
    <r>
      <rPr>
        <sz val="9"/>
        <color theme="1"/>
        <rFont val="Simplified Arabic"/>
        <family val="1"/>
      </rPr>
      <t>لا تشمل الكميات المستخرجة من الآبار غير المرخصة.</t>
    </r>
  </si>
  <si>
    <t>Quantity of Water Supply for Domestic Sector</t>
  </si>
  <si>
    <r>
      <t>كمية الضخ السنوية من الآبار الجوفية</t>
    </r>
    <r>
      <rPr>
        <vertAlign val="superscript"/>
        <sz val="9"/>
        <rFont val="Simplified Arabic"/>
        <family val="1"/>
      </rPr>
      <t>(1)</t>
    </r>
  </si>
  <si>
    <t>التدفق السنوي لمياه الينابيع</t>
  </si>
  <si>
    <r>
      <t xml:space="preserve">مياه شرب محلاة </t>
    </r>
    <r>
      <rPr>
        <vertAlign val="superscript"/>
        <sz val="9"/>
        <rFont val="Simplified Arabic"/>
        <family val="1"/>
      </rPr>
      <t>(2)</t>
    </r>
  </si>
  <si>
    <r>
      <rPr>
        <vertAlign val="superscript"/>
        <sz val="9"/>
        <color theme="1"/>
        <rFont val="Arial"/>
        <family val="2"/>
      </rPr>
      <t>(1)</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198.6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satisfy the water quality standards of the World Health Organization.</t>
    </r>
  </si>
  <si>
    <r>
      <rPr>
        <vertAlign val="superscript"/>
        <sz val="9"/>
        <color theme="1"/>
        <rFont val="Arial"/>
        <family val="2"/>
      </rPr>
      <t>(2)</t>
    </r>
    <r>
      <rPr>
        <sz val="9"/>
        <color theme="1"/>
        <rFont val="Arial"/>
        <family val="2"/>
      </rPr>
      <t xml:space="preserve"> Desalinated water plants owned by private sector, suplied people with bottled desalinated drinking water   </t>
    </r>
  </si>
  <si>
    <r>
      <t>Annual Pumped Quantity from Groundwater Wells</t>
    </r>
    <r>
      <rPr>
        <vertAlign val="superscript"/>
        <sz val="9"/>
        <rFont val="Arial"/>
        <family val="2"/>
      </rPr>
      <t>(1)</t>
    </r>
    <r>
      <rPr>
        <sz val="9"/>
        <rFont val="Arial"/>
        <family val="2"/>
      </rPr>
      <t xml:space="preserve">
</t>
    </r>
  </si>
  <si>
    <t>Annual Discharge of Springs Water</t>
  </si>
  <si>
    <r>
      <t>Desliniated Drinking Water</t>
    </r>
    <r>
      <rPr>
        <vertAlign val="superscript"/>
        <sz val="9"/>
        <rFont val="Arial"/>
        <family val="2"/>
      </rPr>
      <t xml:space="preserve"> (2)</t>
    </r>
  </si>
  <si>
    <t>المياه المضخوخة من الآبار الفلسطينية</t>
  </si>
  <si>
    <t>Water Pumped from Palestinian Wells</t>
  </si>
  <si>
    <r>
      <t>تصريف الينابيع</t>
    </r>
    <r>
      <rPr>
        <vertAlign val="superscript"/>
        <sz val="9"/>
        <rFont val="Simplified Arabic"/>
        <family val="1"/>
      </rPr>
      <t>(2)</t>
    </r>
  </si>
  <si>
    <r>
      <t>Springs Discharge</t>
    </r>
    <r>
      <rPr>
        <vertAlign val="superscript"/>
        <sz val="9"/>
        <rFont val="Arial"/>
        <family val="2"/>
      </rPr>
      <t>(2)</t>
    </r>
    <r>
      <rPr>
        <sz val="9"/>
        <rFont val="Arial"/>
        <family val="2"/>
      </rPr>
      <t xml:space="preserve"> </t>
    </r>
  </si>
  <si>
    <r>
      <t>مياه شرب محلاة</t>
    </r>
    <r>
      <rPr>
        <vertAlign val="superscript"/>
        <sz val="9"/>
        <rFont val="Simplified Arabic"/>
        <family val="1"/>
      </rPr>
      <t>(3)</t>
    </r>
  </si>
  <si>
    <r>
      <t>Desalinated Drinking Water</t>
    </r>
    <r>
      <rPr>
        <vertAlign val="superscript"/>
        <sz val="9"/>
        <rFont val="Arial"/>
        <family val="2"/>
      </rPr>
      <t>(3)</t>
    </r>
    <r>
      <rPr>
        <sz val="9"/>
        <rFont val="Arial"/>
        <family val="2"/>
      </rPr>
      <t xml:space="preserve"> </t>
    </r>
  </si>
  <si>
    <r>
      <t>المياه المشتراة من شركة المياه الإسرائيلية (ميكروت)</t>
    </r>
    <r>
      <rPr>
        <vertAlign val="superscript"/>
        <sz val="9"/>
        <rFont val="Simplified Arabic"/>
        <family val="1"/>
      </rPr>
      <t>(4)</t>
    </r>
  </si>
  <si>
    <r>
      <t>Water Purchased from Israeli Water Company (Mekorot)</t>
    </r>
    <r>
      <rPr>
        <vertAlign val="superscript"/>
        <sz val="9"/>
        <rFont val="Arial"/>
        <family val="2"/>
      </rPr>
      <t>(4)</t>
    </r>
  </si>
  <si>
    <r>
      <rPr>
        <vertAlign val="superscript"/>
        <sz val="9"/>
        <color theme="1"/>
        <rFont val="Simplified Arabic"/>
        <family val="1"/>
      </rPr>
      <t>(1)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</si>
  <si>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rFont val="Simplified Arabic"/>
        <family val="1"/>
      </rPr>
      <t xml:space="preserve">(4) </t>
    </r>
    <r>
      <rPr>
        <sz val="9"/>
        <rFont val="Simplified Arabic"/>
        <family val="1"/>
      </rPr>
      <t xml:space="preserve">تشمل الكميات المضخوخة من الآبار الواقعة ضمن اراضي دولة فلسطين والمسيطر عليها من قبل شركة المياه الإسرائيلية (ميكروت) للاستخدامين المنزلي  والزراعي,  منها 4.4 مليون متر مكعب للاستخدام الزراعي في محافظة طوباس والأغوار الشمالية.                                              </t>
    </r>
  </si>
  <si>
    <r>
      <rPr>
        <vertAlign val="superscript"/>
        <sz val="9"/>
        <color theme="1"/>
        <rFont val="Arial"/>
        <family val="2"/>
      </rPr>
      <t>(3)</t>
    </r>
    <r>
      <rPr>
        <sz val="9"/>
        <color theme="1"/>
        <rFont val="Arial"/>
        <family val="2"/>
      </rPr>
      <t xml:space="preserve"> Desalinated water plants owned by private sector, suplied people with bottled desalinated drinking water.</t>
    </r>
  </si>
  <si>
    <r>
      <rPr>
        <vertAlign val="superscript"/>
        <sz val="9"/>
        <rFont val="Arial"/>
        <family val="2"/>
      </rPr>
      <t>(4)</t>
    </r>
    <r>
      <rPr>
        <sz val="9"/>
        <rFont val="Arial"/>
        <family val="2"/>
      </rPr>
      <t xml:space="preserve"> Includes the pumped water from the wells which are located in the  territories of the State of Palestine and controlled by Israeli Water Company (Mekorot)  for domestic and agricultural uses, includes 4.4 million m3 for agricultural use in Tubas and Northern Valleys.</t>
    </r>
  </si>
  <si>
    <r>
      <rPr>
        <vertAlign val="superscript"/>
        <sz val="9"/>
        <color theme="1"/>
        <rFont val="Arial"/>
        <family val="2"/>
      </rPr>
      <t>(2)</t>
    </r>
    <r>
      <rPr>
        <sz val="9"/>
        <color theme="1"/>
        <rFont val="Arial"/>
        <family val="2"/>
      </rPr>
      <t xml:space="preserve"> This does not include Fashkha springs.</t>
    </r>
  </si>
  <si>
    <r>
      <t>جدول 4: كمية المياه المتاحة سنوياً في فلسطين</t>
    </r>
    <r>
      <rPr>
        <b/>
        <vertAlign val="superscript"/>
        <sz val="11"/>
        <color theme="1"/>
        <rFont val="Simplified Arabic"/>
        <family val="1"/>
      </rPr>
      <t>(1)</t>
    </r>
    <r>
      <rPr>
        <b/>
        <sz val="11"/>
        <color theme="1"/>
        <rFont val="Simplified Arabic"/>
        <family val="1"/>
      </rPr>
      <t xml:space="preserve"> حسب المنطقة والمصدر، 2018</t>
    </r>
  </si>
  <si>
    <r>
      <t>Table 4: Annual Available Water Quantity in Palestine</t>
    </r>
    <r>
      <rPr>
        <b/>
        <vertAlign val="superscript"/>
        <sz val="10.5"/>
        <rFont val="Arial"/>
        <family val="2"/>
      </rPr>
      <t>(1)</t>
    </r>
    <r>
      <rPr>
        <b/>
        <sz val="10.5"/>
        <rFont val="Arial"/>
        <family val="2"/>
      </rPr>
      <t xml:space="preserve"> by Region and Source, 2018</t>
    </r>
  </si>
  <si>
    <r>
      <t>جدول 5: كمية الضخ من الآبار الجوفية في فلسطين</t>
    </r>
    <r>
      <rPr>
        <b/>
        <vertAlign val="superscript"/>
        <sz val="11"/>
        <rFont val="Simplified Arabic"/>
        <family val="1"/>
      </rPr>
      <t>(1)</t>
    </r>
    <r>
      <rPr>
        <b/>
        <sz val="11"/>
        <rFont val="Simplified Arabic"/>
        <family val="1"/>
      </rPr>
      <t xml:space="preserve"> حسب المحافظة ونوع الاستخدام، 2018    </t>
    </r>
  </si>
  <si>
    <r>
      <t>Table 5: Palestinian</t>
    </r>
    <r>
      <rPr>
        <b/>
        <vertAlign val="superscript"/>
        <sz val="11"/>
        <rFont val="Arial"/>
        <family val="2"/>
      </rPr>
      <t>(1)</t>
    </r>
    <r>
      <rPr>
        <b/>
        <sz val="11"/>
        <rFont val="Arial"/>
        <family val="2"/>
      </rPr>
      <t xml:space="preserve"> Water Wells and it's Annual Pumping Quantity by Governorate and 
Type of Use, 2018</t>
    </r>
  </si>
  <si>
    <r>
      <t xml:space="preserve"> </t>
    </r>
    <r>
      <rPr>
        <vertAlign val="superscript"/>
        <sz val="9"/>
        <color theme="1"/>
        <rFont val="Simplified Arabic"/>
        <family val="1"/>
      </rPr>
      <t>(1)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</si>
  <si>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t xml:space="preserve"> قطاع غزة</t>
    </r>
    <r>
      <rPr>
        <b/>
        <vertAlign val="superscript"/>
        <sz val="9"/>
        <color theme="1"/>
        <rFont val="Simplified Arabic"/>
        <family val="1"/>
      </rPr>
      <t>(3)</t>
    </r>
  </si>
  <si>
    <r>
      <t>Gaza Strip</t>
    </r>
    <r>
      <rPr>
        <b/>
        <vertAlign val="superscript"/>
        <sz val="9"/>
        <rFont val="Arial"/>
        <family val="2"/>
      </rPr>
      <t>(3)</t>
    </r>
  </si>
  <si>
    <r>
      <t>جدول 6: كمية التدفق السنوي للينابيع في الضفة الغربية</t>
    </r>
    <r>
      <rPr>
        <b/>
        <vertAlign val="superscript"/>
        <sz val="11"/>
        <color theme="1"/>
        <rFont val="Simplified Arabic"/>
        <family val="1"/>
      </rPr>
      <t>(1)</t>
    </r>
    <r>
      <rPr>
        <b/>
        <sz val="11"/>
        <color theme="1"/>
        <rFont val="Simplified Arabic"/>
        <family val="1"/>
      </rPr>
      <t xml:space="preserve"> حسب المحافظة والسنة، 2013 - 2018</t>
    </r>
  </si>
  <si>
    <r>
      <t>Table 6: Annual Discharge of Springs in the West Bank</t>
    </r>
    <r>
      <rPr>
        <b/>
        <vertAlign val="superscript"/>
        <sz val="11"/>
        <rFont val="Arial"/>
        <family val="2"/>
      </rPr>
      <t>(1)</t>
    </r>
    <r>
      <rPr>
        <b/>
        <sz val="11"/>
        <rFont val="Arial"/>
        <family val="2"/>
      </rPr>
      <t xml:space="preserve"> by Governorate and Year,
 2013- 2018</t>
    </r>
  </si>
  <si>
    <r>
      <rPr>
        <vertAlign val="superscript"/>
        <sz val="9"/>
        <color theme="1"/>
        <rFont val="Simplified Arabic"/>
        <family val="1"/>
      </rPr>
      <t>(3)</t>
    </r>
    <r>
      <rPr>
        <sz val="9"/>
        <color theme="1"/>
        <rFont val="Simplified Arabic"/>
        <family val="1"/>
      </rPr>
      <t xml:space="preserve"> انخفاض انتاج الينابيع بشكل ملحوظ في الأعوام 2014، 2018، نتيجة لموسم الأمطار االضعيف الذي هطل على المحافظات.</t>
    </r>
  </si>
  <si>
    <r>
      <rPr>
        <vertAlign val="superscript"/>
        <sz val="9"/>
        <color theme="1"/>
        <rFont val="Arial"/>
        <family val="2"/>
      </rPr>
      <t>(3)</t>
    </r>
    <r>
      <rPr>
        <sz val="9"/>
        <color theme="1"/>
        <rFont val="Arial"/>
        <family val="2"/>
      </rPr>
      <t xml:space="preserve"> The significant decrease of water quantities discharged from springs in 2014, 2018, is a result of low rainfall season.</t>
    </r>
  </si>
  <si>
    <r>
      <t xml:space="preserve">(1) </t>
    </r>
    <r>
      <rPr>
        <sz val="9"/>
        <color theme="1"/>
        <rFont val="Simplified Arabic"/>
        <family val="1"/>
      </rPr>
      <t>البيانات لا تشمل ذلك الجزء من محافظة القدس والذي ضمه الاحتلال الإسرائيلي إليه عنوة بعيد احتلاله للضفة الغربية عام 1967.</t>
    </r>
  </si>
  <si>
    <r>
      <t>جدول 7: كمية المياه المشتراة من شركة المياه الاسرائيلية (ميكروت) في فلسطين</t>
    </r>
    <r>
      <rPr>
        <b/>
        <vertAlign val="superscript"/>
        <sz val="11"/>
        <color theme="1"/>
        <rFont val="Simplified Arabic"/>
        <family val="1"/>
      </rPr>
      <t>(1)</t>
    </r>
    <r>
      <rPr>
        <b/>
        <sz val="11"/>
        <color theme="1"/>
        <rFont val="Simplified Arabic"/>
        <family val="1"/>
      </rPr>
      <t xml:space="preserve"> حسب المحافظة والسنة، 2010 - 2018</t>
    </r>
  </si>
  <si>
    <r>
      <t>Table 7: Quantity of Water Purchased From Israeli Water Company (Mekorot) in Palestine</t>
    </r>
    <r>
      <rPr>
        <b/>
        <vertAlign val="superscript"/>
        <sz val="11"/>
        <rFont val="Arial"/>
        <family val="2"/>
      </rPr>
      <t>(1)</t>
    </r>
    <r>
      <rPr>
        <b/>
        <sz val="11"/>
        <rFont val="Arial"/>
        <family val="2"/>
      </rPr>
      <t xml:space="preserve"> by Governorate 
and Year, 2010 - 2018</t>
    </r>
  </si>
  <si>
    <r>
      <t>جدول 8: كمية المياه المزودة للقطاع المنزلي في الضفة الغربية</t>
    </r>
    <r>
      <rPr>
        <b/>
        <vertAlign val="superscript"/>
        <sz val="11"/>
        <color theme="1"/>
        <rFont val="Simplified Arabic"/>
        <family val="1"/>
      </rPr>
      <t>(1)</t>
    </r>
    <r>
      <rPr>
        <b/>
        <sz val="11"/>
        <color theme="1"/>
        <rFont val="Simplified Arabic"/>
        <family val="1"/>
      </rPr>
      <t xml:space="preserve"> حسب المحافظة والسنة، 2011 - 2018</t>
    </r>
  </si>
  <si>
    <r>
      <t>Table 8: Quantity of Water Supply for Domestic Sector in the West Bank</t>
    </r>
    <r>
      <rPr>
        <b/>
        <vertAlign val="superscript"/>
        <sz val="11"/>
        <rFont val="Arial"/>
        <family val="2"/>
      </rPr>
      <t>(1)</t>
    </r>
    <r>
      <rPr>
        <b/>
        <sz val="11"/>
        <rFont val="Arial"/>
        <family val="2"/>
      </rPr>
      <t xml:space="preserve"> by Governorate and Year, 2011 - 2018</t>
    </r>
  </si>
  <si>
    <r>
      <t xml:space="preserve">(1) </t>
    </r>
    <r>
      <rPr>
        <sz val="9"/>
        <color theme="1"/>
        <rFont val="Times New Roman"/>
        <family val="1"/>
      </rPr>
      <t>البيانات لا تشمل ذلك الجزء من محافظة القدس والذي ضمه الاحتلال الإسرائيلي إليه عنوة بعيد احتلاله للضفة الغربية عام 1967.</t>
    </r>
  </si>
  <si>
    <r>
      <t>Table 9: Quantity of Water Supply for Domestic Sector, Water Consumed, Total Losses, Population and Daily Consumption per Capita in the West Bank</t>
    </r>
    <r>
      <rPr>
        <b/>
        <vertAlign val="superscript"/>
        <sz val="11"/>
        <color theme="1"/>
        <rFont val="Arial"/>
        <family val="2"/>
      </rPr>
      <t>(1)</t>
    </r>
    <r>
      <rPr>
        <b/>
        <sz val="11"/>
        <color theme="1"/>
        <rFont val="Arial"/>
        <family val="2"/>
      </rPr>
      <t xml:space="preserve"> by Governorate, 2018</t>
    </r>
  </si>
  <si>
    <r>
      <t>(2)</t>
    </r>
    <r>
      <rPr>
        <sz val="9"/>
        <color theme="1"/>
        <rFont val="Times New Roman"/>
        <family val="1"/>
      </rPr>
      <t xml:space="preserve"> هذه الكمية تم تزويدها للأغراض غير الزراعية وتشمل المياه التي تم تزويدها للأغراض التجارية والصناعية، لهذا فإن كمية التزويد والاستهلاك الحقيقية للفرد هي أقل من الكميات المذكورة.</t>
    </r>
  </si>
  <si>
    <t xml:space="preserve">المصادر: سلطة المياه الفلسطينية، 2018. نظام معلومات المياه .  رام الله - فلسطين
الجهاز المركزي للإحصاء الفلسطيني، 2018. تقديرات مبنية على النتائج النهائية للتعداد العام للسكان والمساكن والمنشآت 2017.  رام الله- فلسطين
</t>
  </si>
  <si>
    <t xml:space="preserve">Sources: Palestinian Water Authority, 2018.  Water Information System.  
Ramallah - Palestine.
Palestinian Central Bureau of Statistics, 2018.  Estimates based on the final results of Population, Housing, and Establishment Census 2017. 
 Ramallah- Palestine.
</t>
  </si>
  <si>
    <t xml:space="preserve">Sources: Palestinian Water Authority, 2018.  Water Information System.  Ramallah - Palestine.
Palestinian Central Bureau of Statistics, 2018.  Estimates based on the final results of Population, Housing, and Establishment Census 2017. 
 Ramallah- Palestine.
</t>
  </si>
  <si>
    <r>
      <rPr>
        <vertAlign val="superscript"/>
        <sz val="9"/>
        <rFont val="Simplified Arabic"/>
        <family val="1"/>
      </rPr>
      <t xml:space="preserve">(2) </t>
    </r>
    <r>
      <rPr>
        <sz val="9"/>
        <rFont val="Simplified Arabic"/>
        <family val="1"/>
      </rPr>
      <t>البيانات تشمل المياه المشتراة من ميكروت لقطاع غزة وتقدر بحوالي 6.4 مليون م</t>
    </r>
    <r>
      <rPr>
        <vertAlign val="superscript"/>
        <sz val="9"/>
        <rFont val="Simplified Arabic"/>
        <family val="1"/>
      </rPr>
      <t>3</t>
    </r>
    <r>
      <rPr>
        <sz val="9"/>
        <rFont val="Simplified Arabic"/>
        <family val="1"/>
      </rPr>
      <t xml:space="preserve">  </t>
    </r>
  </si>
  <si>
    <r>
      <t>جدول 11: كمية المياه المطلوبة والمزودة والمستهلكة وعدد السكان وكمية العجز في تغطية الإستخدام المنزلي في الضفة الغربية</t>
    </r>
    <r>
      <rPr>
        <b/>
        <vertAlign val="superscript"/>
        <sz val="11"/>
        <color theme="1"/>
        <rFont val="Simplified Arabic"/>
        <family val="1"/>
      </rPr>
      <t>(1)</t>
    </r>
    <r>
      <rPr>
        <b/>
        <sz val="11"/>
        <color theme="1"/>
        <rFont val="Simplified Arabic"/>
        <family val="1"/>
      </rPr>
      <t xml:space="preserve"> حسب المحافظة، 2018</t>
    </r>
  </si>
  <si>
    <r>
      <t>Table 11: Needed, Supply and Consumed Quantities, Population and Deficit in Domestic Supply in the West Bank</t>
    </r>
    <r>
      <rPr>
        <b/>
        <vertAlign val="superscript"/>
        <sz val="11"/>
        <color theme="1"/>
        <rFont val="Arial"/>
        <family val="2"/>
      </rPr>
      <t>(1)</t>
    </r>
    <r>
      <rPr>
        <b/>
        <sz val="11"/>
        <color theme="1"/>
        <rFont val="Arial"/>
        <family val="2"/>
      </rPr>
      <t xml:space="preserve">
by Governorate, 2018</t>
    </r>
  </si>
  <si>
    <r>
      <t xml:space="preserve">(2)  </t>
    </r>
    <r>
      <rPr>
        <sz val="9"/>
        <color theme="1"/>
        <rFont val="Simplified Arabic"/>
        <family val="1"/>
      </rPr>
      <t>تم احتساب كمية المياه المطلوبة حسب تزويد الفرد بكمية مقدارها 150 لتر لكل فرد يوميا حسب توصيات منظمة الصحة العالمية.</t>
    </r>
  </si>
  <si>
    <r>
      <t>جدول 13: المياه المستخرجة من آبار الاحواض الجوفية في الضفة الغربية</t>
    </r>
    <r>
      <rPr>
        <b/>
        <vertAlign val="superscript"/>
        <sz val="11"/>
        <color theme="1"/>
        <rFont val="Simplified Arabic"/>
        <family val="1"/>
      </rPr>
      <t>(1)</t>
    </r>
    <r>
      <rPr>
        <b/>
        <sz val="11"/>
        <color theme="1"/>
        <rFont val="Simplified Arabic"/>
        <family val="1"/>
      </rPr>
      <t xml:space="preserve"> حسب المحافظة، 2018</t>
    </r>
  </si>
  <si>
    <r>
      <t>Table 13: Water Produced per Basin in the West Bank</t>
    </r>
    <r>
      <rPr>
        <b/>
        <vertAlign val="superscript"/>
        <sz val="11"/>
        <rFont val="Arial"/>
        <family val="2"/>
      </rPr>
      <t>(1)</t>
    </r>
    <r>
      <rPr>
        <b/>
        <sz val="11"/>
        <rFont val="Arial"/>
        <family val="2"/>
      </rPr>
      <t xml:space="preserve"> by Governorate, 2018</t>
    </r>
  </si>
  <si>
    <r>
      <rPr>
        <vertAlign val="superscript"/>
        <sz val="9"/>
        <color theme="1"/>
        <rFont val="Arial"/>
        <family val="2"/>
      </rPr>
      <t xml:space="preserve">(1) </t>
    </r>
    <r>
      <rPr>
        <sz val="9"/>
        <color theme="1"/>
        <rFont val="Arial"/>
        <family val="2"/>
      </rPr>
      <t>The Gaza Strip suffers from a disastrous situation due to water quality degradation. Based on international reports, more than 97% of the coastal aquifer production is not suitable for human consumption due to the unsafe pumping of more than 100 million m3. Therefore, this number is considered misleading if used in calculating the per capita consumption.</t>
    </r>
  </si>
  <si>
    <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</si>
  <si>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color theme="1"/>
        <rFont val="Simplified Arabic"/>
        <family val="1"/>
      </rPr>
      <t xml:space="preserve">(4) </t>
    </r>
    <r>
      <rPr>
        <sz val="9"/>
        <color theme="1"/>
        <rFont val="Simplified Arabic"/>
        <family val="1"/>
      </rPr>
      <t>كان يستخرج حوالي 6 مليون م</t>
    </r>
    <r>
      <rPr>
        <vertAlign val="superscript"/>
        <sz val="9"/>
        <color theme="1"/>
        <rFont val="Simplified Arabic"/>
        <family val="1"/>
      </rPr>
      <t>3</t>
    </r>
    <r>
      <rPr>
        <sz val="9"/>
        <color theme="1"/>
        <rFont val="Simplified Arabic"/>
        <family val="1"/>
      </rPr>
      <t xml:space="preserve"> سنويا من نبع الفارعة الذي تم تجفيفه منذ 2008.</t>
    </r>
  </si>
  <si>
    <r>
      <rPr>
        <vertAlign val="superscript"/>
        <sz val="9"/>
        <color theme="1"/>
        <rFont val="Arial"/>
        <family val="2"/>
      </rPr>
      <t>(4)</t>
    </r>
    <r>
      <rPr>
        <sz val="9"/>
        <color theme="1"/>
        <rFont val="Arial"/>
        <family val="2"/>
      </rPr>
      <t xml:space="preserve"> Fara’a spring used to discharge an annual quantity of about 6 million m</t>
    </r>
    <r>
      <rPr>
        <vertAlign val="superscript"/>
        <sz val="9"/>
        <color theme="1"/>
        <rFont val="Arial"/>
        <family val="2"/>
      </rPr>
      <t>3</t>
    </r>
    <r>
      <rPr>
        <sz val="9"/>
        <color theme="1"/>
        <rFont val="Arial"/>
        <family val="2"/>
      </rPr>
      <t>, has dried up since 2008.</t>
    </r>
  </si>
  <si>
    <r>
      <t>Tubas &amp; Northern Valleys</t>
    </r>
    <r>
      <rPr>
        <vertAlign val="superscript"/>
        <sz val="9"/>
        <rFont val="Arial"/>
        <family val="2"/>
      </rPr>
      <t>(4)</t>
    </r>
  </si>
  <si>
    <r>
      <t>Jericho &amp; Al-Aghwar</t>
    </r>
    <r>
      <rPr>
        <vertAlign val="superscript"/>
        <sz val="9"/>
        <rFont val="Arial"/>
        <family val="2"/>
      </rPr>
      <t>(5)</t>
    </r>
  </si>
  <si>
    <r>
      <t>Tubas &amp; Northern Valleys</t>
    </r>
    <r>
      <rPr>
        <vertAlign val="superscript"/>
        <sz val="9"/>
        <rFont val="Arial"/>
        <family val="2"/>
      </rPr>
      <t>(3)</t>
    </r>
  </si>
  <si>
    <t>Tubas &amp; Northern Valleys</t>
  </si>
  <si>
    <t>Jericho &amp; Al-Aghwar</t>
  </si>
  <si>
    <r>
      <t>جدول 9: كمية المياه المزودة للقطاع المنزلي والمستهلكة والفاقد الكلي وعدد السكان وحصة الفرد اليومية في الضفة الغربية</t>
    </r>
    <r>
      <rPr>
        <b/>
        <vertAlign val="superscript"/>
        <sz val="11"/>
        <color theme="1"/>
        <rFont val="Simplified Arabic"/>
        <family val="1"/>
      </rPr>
      <t>(1)</t>
    </r>
    <r>
      <rPr>
        <b/>
        <sz val="11"/>
        <color theme="1"/>
        <rFont val="Simplified Arabic"/>
        <family val="1"/>
      </rPr>
      <t xml:space="preserve"> حسب المحافظة، 2018</t>
    </r>
  </si>
  <si>
    <t xml:space="preserve">المصادر: سلطة المياه الفلسطينية، 2018. نظام معلومات المياه .  رام الله - فلسطين
الجهاز المركزي للإحصاء الفلسطيني، 2018. تقديرات مبنية على النتائج النهائية للتعداد العام للسكان والمساكن والمنشآت 2017.  
رام الله- فلسطين
</t>
  </si>
  <si>
    <r>
      <t>Jericho &amp; Al-Aghwar</t>
    </r>
    <r>
      <rPr>
        <vertAlign val="superscript"/>
        <sz val="9"/>
        <rFont val="Arial"/>
        <family val="2"/>
      </rPr>
      <t>(3)</t>
    </r>
  </si>
  <si>
    <t>Dier Al-Balah</t>
  </si>
  <si>
    <r>
      <t>(1)</t>
    </r>
    <r>
      <rPr>
        <sz val="9"/>
        <color theme="1"/>
        <rFont val="Simplified Arabic"/>
        <family val="1"/>
      </rPr>
      <t xml:space="preserve"> يعاني قطاع غزة من وضع مائي كارثي نتيجة لتدهور نوعية المياه، حيث وبشهادة التقارير الدولية يعتبر أكثر من 97% من مياه الحوض غير صالحة للاستهلاك البشري وذلك نتيجة للضخ الجائر من الحوض والذي يصل إلى أكثر من 100 مليون م</t>
    </r>
    <r>
      <rPr>
        <vertAlign val="superscript"/>
        <sz val="9"/>
        <color theme="1"/>
        <rFont val="Simplified Arabic"/>
        <family val="1"/>
      </rPr>
      <t>3</t>
    </r>
    <r>
      <rPr>
        <sz val="9"/>
        <color theme="1"/>
        <rFont val="Simplified Arabic"/>
        <family val="1"/>
      </rPr>
      <t>، وتعتبر الأرقام مضللة إذا ما اعتمدت لحساب استهلاك الفرد.</t>
    </r>
  </si>
  <si>
    <t>تعرفة المياه لفئة الاستهلاك (0 - 5)  متر مكعب/ شهر</t>
  </si>
  <si>
    <t>تعرفة المياه لفئة الاستهلاك (5.1 - 10)  متر مكعب/ شهر</t>
  </si>
  <si>
    <t>تعرفة المياه لفئة الاستهلاك (10.1 - 20)  متر مكعب/ شهر</t>
  </si>
  <si>
    <t>جدول 15: متوسطات أسعار المستهلك لتعرفة المياه حسب المنطقة خلال العام، 2018</t>
  </si>
  <si>
    <r>
      <t>Ramallah &amp; Al-Bireh and Jerusalem</t>
    </r>
    <r>
      <rPr>
        <vertAlign val="superscript"/>
        <sz val="9"/>
        <rFont val="Arial"/>
        <family val="2"/>
      </rPr>
      <t>(1)</t>
    </r>
  </si>
  <si>
    <t>Bethlehem and Hebron</t>
  </si>
  <si>
    <r>
      <t>Bethlehem and Hebron</t>
    </r>
    <r>
      <rPr>
        <vertAlign val="superscript"/>
        <sz val="9"/>
        <rFont val="Arial"/>
        <family val="2"/>
      </rPr>
      <t>(4)</t>
    </r>
  </si>
  <si>
    <r>
      <t xml:space="preserve">Bethlehem and Hebron </t>
    </r>
    <r>
      <rPr>
        <vertAlign val="superscript"/>
        <sz val="9"/>
        <rFont val="Arial"/>
        <family val="2"/>
      </rPr>
      <t>(4)</t>
    </r>
  </si>
  <si>
    <r>
      <t>Bethlehem and Hebron</t>
    </r>
    <r>
      <rPr>
        <vertAlign val="superscript"/>
        <sz val="9"/>
        <rFont val="Arial"/>
        <family val="2"/>
      </rPr>
      <t>(3)</t>
    </r>
  </si>
  <si>
    <r>
      <t>العجز الحقيقي في تغطية الإستخدام المنزلي 
(مليون م</t>
    </r>
    <r>
      <rPr>
        <b/>
        <vertAlign val="superscript"/>
        <sz val="9"/>
        <rFont val="Simplified Arabic"/>
        <family val="1"/>
      </rPr>
      <t>3</t>
    </r>
    <r>
      <rPr>
        <b/>
        <sz val="9"/>
        <rFont val="Simplified Arabic"/>
        <family val="1"/>
      </rPr>
      <t>)</t>
    </r>
  </si>
</sst>
</file>

<file path=xl/styles.xml><?xml version="1.0" encoding="utf-8"?>
<styleSheet xmlns="http://schemas.openxmlformats.org/spreadsheetml/2006/main">
  <numFmts count="10">
    <numFmt numFmtId="43" formatCode="_-* #,##0.00_-;_-* #,##0.00\-;_-* &quot;-&quot;??_-;_-@_-"/>
    <numFmt numFmtId="164" formatCode="0.0"/>
    <numFmt numFmtId="165" formatCode="#,##0.0"/>
    <numFmt numFmtId="166" formatCode="\ General"/>
    <numFmt numFmtId="167" formatCode="_-* #,##0.0_-;_-* #,##0.0\-;_-* &quot;-&quot;?_-;_-@_-"/>
    <numFmt numFmtId="168" formatCode="_-* #,##0_-;_-* #,##0\-;_-* &quot;-&quot;??_-;_-@_-"/>
    <numFmt numFmtId="169" formatCode="#,##0.0;[Red]#,##0.0"/>
    <numFmt numFmtId="170" formatCode="0.0;[Red]0.0"/>
    <numFmt numFmtId="171" formatCode="###0"/>
    <numFmt numFmtId="172" formatCode="#,##0_);&quot;(&quot;#,##0&quot;)&quot;;&quot;-&quot;_)"/>
  </numFmts>
  <fonts count="72">
    <font>
      <sz val="10"/>
      <name val="Arial"/>
      <charset val="178"/>
    </font>
    <font>
      <sz val="11"/>
      <color theme="1"/>
      <name val="Arial"/>
      <family val="2"/>
      <scheme val="minor"/>
    </font>
    <font>
      <sz val="11"/>
      <color theme="1"/>
      <name val="Arial"/>
      <family val="2"/>
      <scheme val="minor"/>
    </font>
    <font>
      <sz val="10"/>
      <name val="Arial"/>
      <family val="2"/>
    </font>
    <font>
      <sz val="10"/>
      <name val="Simplified Arabic"/>
      <family val="1"/>
    </font>
    <font>
      <sz val="10"/>
      <name val="Times New Roman"/>
      <family val="1"/>
    </font>
    <font>
      <b/>
      <sz val="9"/>
      <name val="Arial"/>
      <family val="2"/>
    </font>
    <font>
      <sz val="9"/>
      <name val="Arial"/>
      <family val="2"/>
    </font>
    <font>
      <vertAlign val="superscript"/>
      <sz val="9"/>
      <name val="Arial"/>
      <family val="2"/>
    </font>
    <font>
      <b/>
      <vertAlign val="superscript"/>
      <sz val="9"/>
      <name val="Arial"/>
      <family val="2"/>
    </font>
    <font>
      <b/>
      <sz val="11"/>
      <name val="Arial"/>
      <family val="2"/>
    </font>
    <font>
      <sz val="11"/>
      <name val="Arial"/>
      <family val="2"/>
    </font>
    <font>
      <b/>
      <sz val="11"/>
      <name val="Simplified Arabic"/>
      <family val="1"/>
    </font>
    <font>
      <sz val="11"/>
      <name val="Simplified Arabic"/>
      <family val="1"/>
    </font>
    <font>
      <sz val="9"/>
      <name val="Simplified Arabic"/>
      <family val="1"/>
    </font>
    <font>
      <vertAlign val="superscript"/>
      <sz val="9"/>
      <name val="Simplified Arabic"/>
      <family val="1"/>
    </font>
    <font>
      <b/>
      <sz val="9"/>
      <name val="Simplified Arabic"/>
      <family val="1"/>
    </font>
    <font>
      <b/>
      <vertAlign val="superscript"/>
      <sz val="9"/>
      <name val="Simplified Arabic"/>
      <family val="1"/>
    </font>
    <font>
      <sz val="9"/>
      <color indexed="10"/>
      <name val="Arial"/>
      <family val="2"/>
    </font>
    <font>
      <sz val="10"/>
      <name val="Arial"/>
      <family val="2"/>
    </font>
    <font>
      <sz val="10"/>
      <name val="Arial"/>
      <family val="2"/>
    </font>
    <font>
      <sz val="9"/>
      <name val="Arial"/>
      <family val="2"/>
    </font>
    <font>
      <sz val="10"/>
      <color indexed="10"/>
      <name val="MS Sans Serif"/>
      <family val="2"/>
      <charset val="178"/>
    </font>
    <font>
      <sz val="14"/>
      <color indexed="8"/>
      <name val="Traditional Arabic"/>
      <family val="1"/>
    </font>
    <font>
      <sz val="9"/>
      <name val="Times New Roman"/>
      <family val="1"/>
    </font>
    <font>
      <sz val="8.5"/>
      <name val="Simplified Arabic"/>
      <family val="1"/>
    </font>
    <font>
      <b/>
      <sz val="9"/>
      <name val="Arial"/>
      <family val="2"/>
      <scheme val="minor"/>
    </font>
    <font>
      <sz val="9"/>
      <color rgb="FF000000"/>
      <name val="Arial"/>
      <family val="2"/>
    </font>
    <font>
      <b/>
      <sz val="9"/>
      <color theme="1"/>
      <name val="Arial"/>
      <family val="2"/>
    </font>
    <font>
      <b/>
      <sz val="10.5"/>
      <name val="Arial"/>
      <family val="2"/>
    </font>
    <font>
      <sz val="9"/>
      <color theme="1"/>
      <name val="Arial"/>
      <family val="2"/>
    </font>
    <font>
      <b/>
      <sz val="9"/>
      <color theme="1"/>
      <name val="Simplified Arabic"/>
      <family val="1"/>
    </font>
    <font>
      <vertAlign val="superscript"/>
      <sz val="9"/>
      <color theme="1"/>
      <name val="Arial"/>
      <family val="2"/>
    </font>
    <font>
      <b/>
      <vertAlign val="superscript"/>
      <sz val="11"/>
      <name val="Arial"/>
      <family val="2"/>
    </font>
    <font>
      <b/>
      <sz val="9"/>
      <name val="Simplified Arabic"/>
      <family val="1"/>
    </font>
    <font>
      <b/>
      <vertAlign val="superscript"/>
      <sz val="9"/>
      <color theme="1"/>
      <name val="Simplified Arabic"/>
      <family val="1"/>
    </font>
    <font>
      <sz val="9"/>
      <color rgb="FFFF0000"/>
      <name val="Arial"/>
      <family val="2"/>
    </font>
    <font>
      <sz val="11"/>
      <color rgb="FF006100"/>
      <name val="Arial"/>
      <family val="2"/>
      <scheme val="minor"/>
    </font>
    <font>
      <sz val="11"/>
      <color rgb="FF9C6500"/>
      <name val="Arial"/>
      <family val="2"/>
      <scheme val="minor"/>
    </font>
    <font>
      <b/>
      <sz val="11"/>
      <color theme="1"/>
      <name val="Arial"/>
      <family val="2"/>
    </font>
    <font>
      <b/>
      <sz val="11"/>
      <color theme="1"/>
      <name val="Simplified Arabic"/>
      <family val="1"/>
    </font>
    <font>
      <b/>
      <vertAlign val="superscript"/>
      <sz val="11"/>
      <color theme="1"/>
      <name val="Simplified Arabic"/>
      <family val="1"/>
    </font>
    <font>
      <b/>
      <sz val="11"/>
      <color rgb="FF006100"/>
      <name val="Simplified Arabic"/>
      <family val="1"/>
    </font>
    <font>
      <b/>
      <vertAlign val="superscript"/>
      <sz val="9"/>
      <color theme="1"/>
      <name val="Arial"/>
      <family val="2"/>
    </font>
    <font>
      <b/>
      <sz val="9"/>
      <color rgb="FFFF0000"/>
      <name val="Arial"/>
      <family val="2"/>
    </font>
    <font>
      <vertAlign val="superscript"/>
      <sz val="9"/>
      <color rgb="FFFF0000"/>
      <name val="Simplified Arabic"/>
      <family val="1"/>
    </font>
    <font>
      <b/>
      <vertAlign val="superscript"/>
      <sz val="9"/>
      <color rgb="FFFF0000"/>
      <name val="Simplified Arabic"/>
      <family val="1"/>
    </font>
    <font>
      <b/>
      <vertAlign val="superscript"/>
      <sz val="9"/>
      <color rgb="FFFF0000"/>
      <name val="Arial"/>
      <family val="2"/>
    </font>
    <font>
      <sz val="11"/>
      <name val="Calibri"/>
      <family val="2"/>
    </font>
    <font>
      <b/>
      <sz val="13"/>
      <color indexed="56"/>
      <name val="Calibri"/>
      <family val="2"/>
    </font>
    <font>
      <vertAlign val="superscript"/>
      <sz val="12"/>
      <color theme="1"/>
      <name val="Times New Roman"/>
      <family val="1"/>
    </font>
    <font>
      <vertAlign val="superscript"/>
      <sz val="9"/>
      <color theme="1"/>
      <name val="Simplified Arabic"/>
      <family val="1"/>
    </font>
    <font>
      <sz val="9"/>
      <color theme="1"/>
      <name val="Simplified Arabic"/>
      <family val="1"/>
    </font>
    <font>
      <sz val="9"/>
      <color theme="1"/>
      <name val="Times New Roman"/>
      <family val="1"/>
    </font>
    <font>
      <vertAlign val="superscript"/>
      <sz val="9"/>
      <color theme="1"/>
      <name val="Times New Roman"/>
      <family val="1"/>
    </font>
    <font>
      <vertAlign val="superscript"/>
      <sz val="14"/>
      <color theme="1"/>
      <name val="Simplified Arabic"/>
      <family val="1"/>
    </font>
    <font>
      <vertAlign val="superscript"/>
      <sz val="10"/>
      <color theme="1"/>
      <name val="Times New Roman"/>
      <family val="1"/>
    </font>
    <font>
      <sz val="10"/>
      <color theme="1"/>
      <name val="Times New Roman"/>
      <family val="1"/>
    </font>
    <font>
      <b/>
      <vertAlign val="superscript"/>
      <sz val="9"/>
      <name val="Arial"/>
      <family val="2"/>
      <scheme val="minor"/>
    </font>
    <font>
      <b/>
      <i/>
      <sz val="10"/>
      <color indexed="56"/>
      <name val="Arial"/>
      <family val="2"/>
      <scheme val="minor"/>
    </font>
    <font>
      <b/>
      <sz val="11"/>
      <color theme="1"/>
      <name val="Arial"/>
      <family val="2"/>
      <scheme val="minor"/>
    </font>
    <font>
      <sz val="9"/>
      <name val="Arial"/>
      <family val="2"/>
      <scheme val="minor"/>
    </font>
    <font>
      <vertAlign val="superscript"/>
      <sz val="9"/>
      <name val="Arial"/>
      <family val="2"/>
      <scheme val="minor"/>
    </font>
    <font>
      <b/>
      <sz val="8"/>
      <name val="Simplified Arabic"/>
      <family val="1"/>
    </font>
    <font>
      <sz val="8"/>
      <name val="Simplified Arabic"/>
      <family val="1"/>
    </font>
    <font>
      <sz val="10"/>
      <name val="Arial"/>
      <family val="2"/>
    </font>
    <font>
      <vertAlign val="superscript"/>
      <sz val="10"/>
      <name val="Arial"/>
      <family val="2"/>
    </font>
    <font>
      <sz val="9"/>
      <color theme="1"/>
      <name val="Arial"/>
      <family val="2"/>
      <scheme val="minor"/>
    </font>
    <font>
      <vertAlign val="superscript"/>
      <sz val="9"/>
      <color theme="1"/>
      <name val="Arial"/>
      <family val="2"/>
      <scheme val="minor"/>
    </font>
    <font>
      <b/>
      <vertAlign val="superscript"/>
      <sz val="10.5"/>
      <name val="Arial"/>
      <family val="2"/>
    </font>
    <font>
      <b/>
      <vertAlign val="superscript"/>
      <sz val="11"/>
      <name val="Simplified Arabic"/>
      <family val="1"/>
    </font>
    <font>
      <b/>
      <vertAlign val="superscript"/>
      <sz val="11"/>
      <color theme="1"/>
      <name val="Arial"/>
      <family val="2"/>
    </font>
  </fonts>
  <fills count="10">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45"/>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4" tint="0.79998168889431442"/>
        <bgColor theme="4" tint="0.79998168889431442"/>
      </patternFill>
    </fill>
  </fills>
  <borders count="1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rgb="FFABABAB"/>
      </left>
      <right style="thin">
        <color rgb="FFABABAB"/>
      </right>
      <top style="thin">
        <color rgb="FFABABAB"/>
      </top>
      <bottom style="thin">
        <color rgb="FFABABAB"/>
      </bottom>
      <diagonal/>
    </border>
    <border>
      <left/>
      <right/>
      <top/>
      <bottom style="thin">
        <color theme="4" tint="0.39997558519241921"/>
      </bottom>
      <diagonal/>
    </border>
  </borders>
  <cellStyleXfs count="13">
    <xf numFmtId="0" fontId="0" fillId="0" borderId="0"/>
    <xf numFmtId="0" fontId="3" fillId="0" borderId="0"/>
    <xf numFmtId="0" fontId="37" fillId="6" borderId="0" applyNumberFormat="0" applyBorder="0" applyAlignment="0" applyProtection="0"/>
    <xf numFmtId="0" fontId="38" fillId="7" borderId="0" applyNumberFormat="0" applyBorder="0" applyAlignment="0" applyProtection="0"/>
    <xf numFmtId="0" fontId="49" fillId="0" borderId="16" applyNumberFormat="0" applyFill="0" applyAlignment="0" applyProtection="0"/>
    <xf numFmtId="0" fontId="3" fillId="0" borderId="0"/>
    <xf numFmtId="0" fontId="5" fillId="0" borderId="0"/>
    <xf numFmtId="0" fontId="2" fillId="0" borderId="0"/>
    <xf numFmtId="0" fontId="3" fillId="0" borderId="0"/>
    <xf numFmtId="43" fontId="3" fillId="0" borderId="0" applyFont="0" applyFill="0" applyBorder="0" applyAlignment="0" applyProtection="0"/>
    <xf numFmtId="43" fontId="65" fillId="0" borderId="0" applyFont="0" applyFill="0" applyBorder="0" applyAlignment="0" applyProtection="0"/>
    <xf numFmtId="0" fontId="5" fillId="0" borderId="0"/>
    <xf numFmtId="0" fontId="1" fillId="0" borderId="0"/>
  </cellStyleXfs>
  <cellXfs count="701">
    <xf numFmtId="0" fontId="0" fillId="0" borderId="0" xfId="0"/>
    <xf numFmtId="0" fontId="0" fillId="0" borderId="0" xfId="0" applyAlignment="1">
      <alignment vertical="center"/>
    </xf>
    <xf numFmtId="0" fontId="0" fillId="0" borderId="0" xfId="0" applyBorder="1" applyAlignment="1">
      <alignment vertical="center"/>
    </xf>
    <xf numFmtId="0" fontId="5" fillId="0" borderId="0" xfId="0" applyFont="1" applyAlignment="1">
      <alignment vertical="center"/>
    </xf>
    <xf numFmtId="0" fontId="5"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vertical="center"/>
    </xf>
    <xf numFmtId="0" fontId="7" fillId="0" borderId="0" xfId="1" applyFont="1" applyFill="1" applyBorder="1" applyAlignment="1">
      <alignment vertical="center"/>
    </xf>
    <xf numFmtId="0" fontId="6" fillId="0" borderId="0" xfId="1" applyFont="1" applyFill="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6" fillId="0" borderId="1" xfId="0" applyFont="1" applyBorder="1" applyAlignment="1">
      <alignment horizontal="left" vertical="center" wrapText="1"/>
    </xf>
    <xf numFmtId="0" fontId="6" fillId="0" borderId="0" xfId="0" applyFont="1" applyAlignment="1">
      <alignment vertical="center"/>
    </xf>
    <xf numFmtId="0" fontId="7" fillId="0" borderId="0" xfId="0" applyFont="1" applyFill="1" applyAlignment="1">
      <alignment vertical="center"/>
    </xf>
    <xf numFmtId="0" fontId="7" fillId="0" borderId="2" xfId="0" applyFont="1" applyBorder="1" applyAlignment="1">
      <alignment horizontal="center" vertical="center" wrapText="1"/>
    </xf>
    <xf numFmtId="0" fontId="7" fillId="0" borderId="0" xfId="0" applyFont="1" applyBorder="1" applyAlignment="1">
      <alignment horizontal="left" vertical="center"/>
    </xf>
    <xf numFmtId="164" fontId="7" fillId="0" borderId="0" xfId="0" applyNumberFormat="1"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left" vertical="center" readingOrder="1"/>
    </xf>
    <xf numFmtId="0" fontId="7" fillId="0" borderId="4" xfId="0" applyFont="1" applyBorder="1" applyAlignment="1">
      <alignment vertical="center"/>
    </xf>
    <xf numFmtId="0" fontId="6" fillId="0" borderId="3" xfId="0" applyFont="1" applyBorder="1" applyAlignment="1">
      <alignment horizontal="center" vertical="center" wrapText="1"/>
    </xf>
    <xf numFmtId="0" fontId="11" fillId="0" borderId="0" xfId="1" applyFont="1" applyFill="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4" fillId="0" borderId="4" xfId="0" applyFont="1" applyBorder="1" applyAlignment="1">
      <alignment horizontal="right" vertical="center" readingOrder="2"/>
    </xf>
    <xf numFmtId="0" fontId="14" fillId="0" borderId="0" xfId="0" applyFont="1" applyAlignment="1">
      <alignment vertical="center"/>
    </xf>
    <xf numFmtId="0" fontId="4" fillId="0" borderId="0" xfId="0" applyFont="1" applyAlignment="1">
      <alignment vertical="center"/>
    </xf>
    <xf numFmtId="0" fontId="14" fillId="0" borderId="0" xfId="0" applyFont="1" applyAlignment="1">
      <alignment horizontal="right" vertical="center" readingOrder="2"/>
    </xf>
    <xf numFmtId="0" fontId="4" fillId="0" borderId="0" xfId="1" applyFont="1" applyFill="1" applyAlignment="1">
      <alignment vertical="center"/>
    </xf>
    <xf numFmtId="0" fontId="14" fillId="0" borderId="5" xfId="0" applyFont="1" applyBorder="1" applyAlignment="1">
      <alignment horizontal="center" vertical="center" wrapText="1"/>
    </xf>
    <xf numFmtId="0" fontId="18"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7" fillId="3" borderId="0" xfId="0" applyFont="1" applyFill="1" applyAlignment="1">
      <alignment vertical="center"/>
    </xf>
    <xf numFmtId="0" fontId="7" fillId="0" borderId="3" xfId="0" applyFont="1" applyBorder="1" applyAlignment="1">
      <alignment vertical="center"/>
    </xf>
    <xf numFmtId="0" fontId="7" fillId="0" borderId="0" xfId="0" applyFont="1" applyFill="1" applyBorder="1" applyAlignment="1">
      <alignment vertical="center"/>
    </xf>
    <xf numFmtId="164" fontId="7" fillId="0" borderId="0" xfId="0" applyNumberFormat="1" applyFont="1" applyFill="1" applyBorder="1" applyAlignment="1">
      <alignment vertical="center"/>
    </xf>
    <xf numFmtId="164" fontId="4" fillId="0" borderId="0" xfId="0" applyNumberFormat="1" applyFont="1" applyFill="1" applyBorder="1" applyAlignment="1">
      <alignment vertical="center"/>
    </xf>
    <xf numFmtId="0" fontId="7" fillId="0" borderId="0" xfId="0" applyFont="1" applyAlignment="1">
      <alignment vertical="top"/>
    </xf>
    <xf numFmtId="165" fontId="7" fillId="0" borderId="0" xfId="1" applyNumberFormat="1" applyFont="1" applyFill="1" applyBorder="1" applyAlignment="1">
      <alignment vertical="center"/>
    </xf>
    <xf numFmtId="0" fontId="20" fillId="0" borderId="0" xfId="1" applyFont="1" applyFill="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5" fillId="0" borderId="0" xfId="0" applyFont="1" applyFill="1" applyAlignment="1">
      <alignment vertical="center"/>
    </xf>
    <xf numFmtId="0" fontId="20" fillId="0" borderId="0" xfId="0" applyFont="1" applyFill="1" applyAlignment="1">
      <alignment vertical="center"/>
    </xf>
    <xf numFmtId="164" fontId="18" fillId="0" borderId="0" xfId="0" applyNumberFormat="1" applyFont="1" applyFill="1" applyBorder="1" applyAlignment="1">
      <alignment vertical="center"/>
    </xf>
    <xf numFmtId="165" fontId="6" fillId="0" borderId="0" xfId="0" applyNumberFormat="1" applyFont="1" applyBorder="1" applyAlignment="1">
      <alignment vertical="center"/>
    </xf>
    <xf numFmtId="0" fontId="23" fillId="0" borderId="0" xfId="0" applyFont="1" applyBorder="1" applyAlignment="1">
      <alignment horizontal="center" wrapText="1"/>
    </xf>
    <xf numFmtId="0" fontId="7" fillId="2" borderId="0" xfId="0" applyFont="1" applyFill="1" applyBorder="1" applyAlignment="1">
      <alignment vertical="center"/>
    </xf>
    <xf numFmtId="2" fontId="6" fillId="0" borderId="0" xfId="0" applyNumberFormat="1" applyFont="1" applyFill="1" applyBorder="1" applyAlignment="1">
      <alignment vertical="center"/>
    </xf>
    <xf numFmtId="164" fontId="12" fillId="0" borderId="0" xfId="0" applyNumberFormat="1" applyFont="1" applyFill="1" applyBorder="1" applyAlignment="1">
      <alignment vertical="center"/>
    </xf>
    <xf numFmtId="164" fontId="10" fillId="0" borderId="0" xfId="0" applyNumberFormat="1" applyFont="1" applyFill="1" applyBorder="1" applyAlignment="1">
      <alignment vertical="center"/>
    </xf>
    <xf numFmtId="164" fontId="20" fillId="0" borderId="0" xfId="0" applyNumberFormat="1" applyFont="1" applyFill="1" applyBorder="1" applyAlignment="1">
      <alignment vertical="center"/>
    </xf>
    <xf numFmtId="0" fontId="0" fillId="0" borderId="0" xfId="0" quotePrefix="1" applyNumberFormat="1" applyAlignment="1"/>
    <xf numFmtId="0" fontId="6" fillId="0" borderId="0" xfId="0" applyFont="1" applyFill="1" applyBorder="1" applyAlignment="1">
      <alignment vertical="center"/>
    </xf>
    <xf numFmtId="0" fontId="7" fillId="0" borderId="0" xfId="0" applyFont="1" applyFill="1" applyBorder="1" applyAlignment="1">
      <alignment vertical="center" wrapText="1"/>
    </xf>
    <xf numFmtId="0" fontId="11" fillId="0" borderId="0" xfId="0" applyFont="1" applyFill="1" applyBorder="1" applyAlignment="1">
      <alignment vertical="center"/>
    </xf>
    <xf numFmtId="164" fontId="22" fillId="4" borderId="0" xfId="0" quotePrefix="1" applyNumberFormat="1" applyFont="1" applyFill="1" applyAlignment="1"/>
    <xf numFmtId="0" fontId="0" fillId="0" borderId="0" xfId="0" applyNumberFormat="1" applyAlignment="1">
      <alignment horizontal="left"/>
    </xf>
    <xf numFmtId="0" fontId="14" fillId="0" borderId="0" xfId="1" applyFont="1" applyFill="1" applyAlignment="1">
      <alignment vertical="center"/>
    </xf>
    <xf numFmtId="0" fontId="24" fillId="0" borderId="0" xfId="1" applyFont="1" applyFill="1" applyAlignment="1">
      <alignment vertical="center"/>
    </xf>
    <xf numFmtId="0" fontId="0" fillId="0" borderId="0" xfId="0" applyAlignment="1"/>
    <xf numFmtId="164" fontId="20" fillId="0" borderId="0" xfId="0" applyNumberFormat="1" applyFont="1" applyFill="1" applyAlignment="1"/>
    <xf numFmtId="165" fontId="0" fillId="0" borderId="0" xfId="0" applyNumberFormat="1" applyAlignment="1"/>
    <xf numFmtId="0" fontId="21" fillId="0" borderId="0" xfId="0" quotePrefix="1" applyNumberFormat="1" applyFont="1" applyFill="1" applyAlignment="1"/>
    <xf numFmtId="0" fontId="13" fillId="5" borderId="0" xfId="1" applyFont="1" applyFill="1" applyAlignment="1">
      <alignment vertical="center"/>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readingOrder="2"/>
    </xf>
    <xf numFmtId="0" fontId="10" fillId="0" borderId="0" xfId="0" applyFont="1" applyBorder="1" applyAlignment="1">
      <alignment horizontal="center" vertical="center" wrapText="1"/>
    </xf>
    <xf numFmtId="16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14" fillId="0" borderId="7" xfId="0" applyFont="1" applyBorder="1" applyAlignment="1">
      <alignment horizontal="center" vertical="center" wrapText="1"/>
    </xf>
    <xf numFmtId="0" fontId="6" fillId="0" borderId="3" xfId="0" applyFont="1" applyBorder="1" applyAlignment="1">
      <alignment horizontal="left" vertical="center" indent="1"/>
    </xf>
    <xf numFmtId="0" fontId="7" fillId="0" borderId="4" xfId="0" applyFont="1" applyBorder="1" applyAlignment="1">
      <alignment horizontal="left" vertical="center" indent="1" readingOrder="1"/>
    </xf>
    <xf numFmtId="0" fontId="10" fillId="0" borderId="0" xfId="1" applyFont="1" applyFill="1" applyBorder="1" applyAlignment="1">
      <alignment vertical="center" wrapText="1"/>
    </xf>
    <xf numFmtId="0" fontId="10" fillId="0" borderId="0" xfId="0" applyFont="1" applyFill="1" applyBorder="1" applyAlignment="1">
      <alignment horizontal="left" vertical="center" wrapText="1" indent="2"/>
    </xf>
    <xf numFmtId="164" fontId="7" fillId="0" borderId="0" xfId="0" applyNumberFormat="1" applyFont="1" applyFill="1" applyAlignment="1">
      <alignment horizontal="left" vertical="center" indent="2"/>
    </xf>
    <xf numFmtId="164" fontId="20" fillId="0" borderId="0" xfId="0" applyNumberFormat="1" applyFont="1" applyFill="1" applyAlignment="1">
      <alignment horizontal="left" vertical="center" indent="2"/>
    </xf>
    <xf numFmtId="0" fontId="10" fillId="0" borderId="0" xfId="0" applyFont="1" applyBorder="1" applyAlignment="1">
      <alignment horizontal="center" vertical="center" wrapText="1"/>
    </xf>
    <xf numFmtId="0" fontId="16" fillId="0" borderId="10" xfId="0" applyFont="1" applyBorder="1" applyAlignment="1">
      <alignment horizontal="center" vertical="center" wrapText="1" readingOrder="2"/>
    </xf>
    <xf numFmtId="0" fontId="10" fillId="0" borderId="0" xfId="0" applyFont="1" applyBorder="1" applyAlignment="1">
      <alignment horizontal="center" vertical="center" wrapText="1"/>
    </xf>
    <xf numFmtId="164" fontId="10"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right" vertical="top" indent="1"/>
    </xf>
    <xf numFmtId="165" fontId="6" fillId="0" borderId="4" xfId="0" applyNumberFormat="1" applyFont="1" applyFill="1" applyBorder="1" applyAlignment="1">
      <alignment horizontal="right" vertical="top" indent="1"/>
    </xf>
    <xf numFmtId="0" fontId="6" fillId="0" borderId="5" xfId="0" applyFont="1" applyFill="1" applyBorder="1" applyAlignment="1">
      <alignment horizontal="left" vertical="top" indent="1"/>
    </xf>
    <xf numFmtId="0" fontId="7" fillId="0" borderId="2" xfId="0" applyFont="1" applyFill="1" applyBorder="1" applyAlignment="1">
      <alignment horizontal="left" vertical="top" indent="1"/>
    </xf>
    <xf numFmtId="0" fontId="14" fillId="0" borderId="2" xfId="1" applyFont="1" applyFill="1" applyBorder="1" applyAlignment="1">
      <alignment horizontal="right" vertical="top" wrapText="1" indent="1"/>
    </xf>
    <xf numFmtId="0" fontId="16" fillId="0" borderId="2" xfId="0" applyFont="1" applyFill="1" applyBorder="1" applyAlignment="1">
      <alignment horizontal="right" vertical="top" indent="1"/>
    </xf>
    <xf numFmtId="0" fontId="14" fillId="0" borderId="2" xfId="0" applyFont="1" applyFill="1" applyBorder="1" applyAlignment="1">
      <alignment horizontal="right" vertical="top" indent="1"/>
    </xf>
    <xf numFmtId="165" fontId="7" fillId="0" borderId="0" xfId="0" applyNumberFormat="1" applyFont="1" applyFill="1" applyBorder="1" applyAlignment="1">
      <alignment horizontal="right" vertical="top" indent="1"/>
    </xf>
    <xf numFmtId="0" fontId="7" fillId="0" borderId="11" xfId="0" applyFont="1" applyFill="1" applyBorder="1" applyAlignment="1">
      <alignment horizontal="left" vertical="top" indent="1"/>
    </xf>
    <xf numFmtId="0" fontId="7" fillId="0" borderId="11" xfId="1" applyFont="1" applyFill="1" applyBorder="1" applyAlignment="1">
      <alignment horizontal="left" vertical="top" indent="1"/>
    </xf>
    <xf numFmtId="49" fontId="14" fillId="0" borderId="2" xfId="0" applyNumberFormat="1" applyFont="1" applyFill="1" applyBorder="1" applyAlignment="1">
      <alignment horizontal="right" vertical="top" indent="1"/>
    </xf>
    <xf numFmtId="0" fontId="7" fillId="0" borderId="2" xfId="1" applyFont="1" applyFill="1" applyBorder="1" applyAlignment="1">
      <alignment horizontal="left" vertical="top" indent="1"/>
    </xf>
    <xf numFmtId="0" fontId="14" fillId="0" borderId="14" xfId="0" applyFont="1" applyFill="1" applyBorder="1" applyAlignment="1">
      <alignment horizontal="right" vertical="top" indent="1"/>
    </xf>
    <xf numFmtId="0" fontId="7" fillId="0" borderId="14" xfId="0" applyFont="1" applyFill="1" applyBorder="1" applyAlignment="1">
      <alignment horizontal="left" vertical="top" indent="1"/>
    </xf>
    <xf numFmtId="0" fontId="14" fillId="0" borderId="0" xfId="0" applyFont="1" applyBorder="1" applyAlignment="1">
      <alignment horizontal="right" vertical="center" readingOrder="2"/>
    </xf>
    <xf numFmtId="164" fontId="6" fillId="0" borderId="2" xfId="0" applyNumberFormat="1" applyFont="1" applyFill="1" applyBorder="1" applyAlignment="1">
      <alignment vertical="center" wrapText="1"/>
    </xf>
    <xf numFmtId="164" fontId="16" fillId="0" borderId="14" xfId="0" applyNumberFormat="1" applyFont="1" applyFill="1" applyBorder="1" applyAlignment="1">
      <alignment vertical="center"/>
    </xf>
    <xf numFmtId="164" fontId="6" fillId="0" borderId="14" xfId="0" applyNumberFormat="1" applyFont="1" applyFill="1" applyBorder="1" applyAlignment="1">
      <alignment vertical="center" wrapText="1"/>
    </xf>
    <xf numFmtId="164" fontId="6" fillId="0" borderId="9" xfId="0" applyNumberFormat="1" applyFont="1" applyFill="1" applyBorder="1" applyAlignment="1">
      <alignment horizontal="center" vertical="center" wrapText="1"/>
    </xf>
    <xf numFmtId="0" fontId="7" fillId="0" borderId="4" xfId="0" applyFont="1" applyBorder="1" applyAlignment="1">
      <alignment horizontal="left" vertical="center" readingOrder="1"/>
    </xf>
    <xf numFmtId="0" fontId="16" fillId="0" borderId="11" xfId="1" applyFont="1" applyFill="1" applyBorder="1" applyAlignment="1">
      <alignment horizontal="center" vertical="center"/>
    </xf>
    <xf numFmtId="164" fontId="10" fillId="0" borderId="0" xfId="0" applyNumberFormat="1" applyFont="1" applyFill="1" applyBorder="1" applyAlignment="1">
      <alignment horizontal="center" vertical="center" wrapText="1"/>
    </xf>
    <xf numFmtId="165" fontId="23" fillId="0" borderId="0" xfId="0" applyNumberFormat="1" applyFont="1" applyBorder="1" applyAlignment="1">
      <alignment horizontal="center" wrapText="1"/>
    </xf>
    <xf numFmtId="0" fontId="17" fillId="0" borderId="0" xfId="0" applyFont="1" applyAlignment="1">
      <alignment vertical="center" wrapText="1"/>
    </xf>
    <xf numFmtId="0" fontId="17" fillId="0" borderId="0" xfId="0" applyFont="1" applyBorder="1" applyAlignment="1">
      <alignment vertical="center" wrapText="1"/>
    </xf>
    <xf numFmtId="0" fontId="0" fillId="0" borderId="0" xfId="0" applyBorder="1"/>
    <xf numFmtId="165" fontId="0" fillId="0" borderId="0" xfId="0" applyNumberFormat="1" applyBorder="1"/>
    <xf numFmtId="164" fontId="19" fillId="0" borderId="0" xfId="0" applyNumberFormat="1" applyFont="1" applyFill="1" applyBorder="1" applyAlignment="1"/>
    <xf numFmtId="0" fontId="10" fillId="0" borderId="0" xfId="0" applyFont="1" applyBorder="1" applyAlignment="1">
      <alignment horizontal="center" vertical="center" wrapText="1"/>
    </xf>
    <xf numFmtId="0" fontId="6" fillId="0" borderId="10" xfId="1" applyFont="1" applyFill="1" applyBorder="1" applyAlignment="1">
      <alignment horizontal="left" vertical="top" indent="1"/>
    </xf>
    <xf numFmtId="0" fontId="6" fillId="0" borderId="11" xfId="1" applyFont="1" applyFill="1" applyBorder="1" applyAlignment="1">
      <alignment horizontal="left" vertical="top" indent="1"/>
    </xf>
    <xf numFmtId="0" fontId="7" fillId="0" borderId="11" xfId="1" applyFont="1" applyFill="1" applyBorder="1" applyAlignment="1">
      <alignment horizontal="left" vertical="top" wrapText="1" indent="1"/>
    </xf>
    <xf numFmtId="0" fontId="6" fillId="0" borderId="13" xfId="1" applyFont="1" applyFill="1" applyBorder="1" applyAlignment="1">
      <alignment horizontal="left" vertical="top" indent="1"/>
    </xf>
    <xf numFmtId="0" fontId="7" fillId="0" borderId="0" xfId="1" applyFont="1" applyFill="1" applyBorder="1" applyAlignment="1">
      <alignment vertical="top" wrapText="1" readingOrder="1"/>
    </xf>
    <xf numFmtId="0" fontId="10" fillId="0" borderId="0" xfId="0" applyFont="1" applyBorder="1" applyAlignment="1">
      <alignment horizontal="center" vertical="center" wrapText="1"/>
    </xf>
    <xf numFmtId="164" fontId="7" fillId="0" borderId="0" xfId="0" applyNumberFormat="1" applyFont="1" applyFill="1" applyBorder="1" applyAlignment="1">
      <alignment horizontal="center" vertical="top" wrapText="1" readingOrder="1"/>
    </xf>
    <xf numFmtId="0" fontId="7" fillId="0" borderId="2" xfId="0" applyFont="1" applyFill="1" applyBorder="1" applyAlignment="1">
      <alignment horizontal="left" vertical="top" wrapText="1" indent="1"/>
    </xf>
    <xf numFmtId="0" fontId="7" fillId="0" borderId="0" xfId="0" applyFont="1" applyFill="1" applyBorder="1" applyAlignment="1">
      <alignment vertical="top" wrapText="1"/>
    </xf>
    <xf numFmtId="0" fontId="0" fillId="0" borderId="8" xfId="0" applyBorder="1"/>
    <xf numFmtId="0" fontId="10" fillId="0" borderId="0" xfId="0" applyFont="1" applyBorder="1" applyAlignment="1">
      <alignment horizontal="center" vertical="center" wrapText="1"/>
    </xf>
    <xf numFmtId="0" fontId="3" fillId="0" borderId="0" xfId="1"/>
    <xf numFmtId="0" fontId="0" fillId="0" borderId="0" xfId="0"/>
    <xf numFmtId="0" fontId="10" fillId="0" borderId="0" xfId="0" applyFont="1" applyBorder="1" applyAlignment="1">
      <alignment horizontal="center" vertical="center" wrapText="1" readingOrder="1"/>
    </xf>
    <xf numFmtId="0" fontId="7" fillId="0" borderId="0" xfId="0" applyFont="1" applyFill="1" applyBorder="1" applyAlignment="1">
      <alignment horizontal="center" vertical="top" readingOrder="1"/>
    </xf>
    <xf numFmtId="164" fontId="7" fillId="0" borderId="0" xfId="0" applyNumberFormat="1" applyFont="1" applyFill="1" applyBorder="1" applyAlignment="1">
      <alignment horizontal="left" vertical="top" wrapText="1" indent="1" readingOrder="1"/>
    </xf>
    <xf numFmtId="3" fontId="7" fillId="0" borderId="0" xfId="0" applyNumberFormat="1" applyFont="1" applyFill="1" applyBorder="1" applyAlignment="1">
      <alignment horizontal="left" vertical="top" wrapText="1" indent="1" readingOrder="1"/>
    </xf>
    <xf numFmtId="165" fontId="27" fillId="0" borderId="0" xfId="0" applyNumberFormat="1" applyFont="1" applyBorder="1" applyAlignment="1">
      <alignment horizontal="left" vertical="top" wrapText="1" indent="1" readingOrder="1"/>
    </xf>
    <xf numFmtId="165" fontId="27" fillId="0" borderId="0" xfId="0" applyNumberFormat="1" applyFont="1" applyFill="1" applyBorder="1" applyAlignment="1">
      <alignment horizontal="left" vertical="top" wrapText="1" indent="1" readingOrder="1"/>
    </xf>
    <xf numFmtId="0" fontId="16" fillId="0" borderId="9" xfId="0" applyFont="1" applyBorder="1" applyAlignment="1">
      <alignment horizontal="center" vertical="center" wrapText="1" readingOrder="2"/>
    </xf>
    <xf numFmtId="0" fontId="7" fillId="0" borderId="0" xfId="1" applyFont="1" applyFill="1" applyBorder="1" applyAlignment="1">
      <alignment horizontal="right" vertical="top" wrapText="1" readingOrder="1"/>
    </xf>
    <xf numFmtId="164" fontId="6" fillId="0" borderId="0" xfId="0" applyNumberFormat="1" applyFont="1" applyFill="1" applyBorder="1" applyAlignment="1">
      <alignment horizontal="right" vertical="top" indent="1" readingOrder="1"/>
    </xf>
    <xf numFmtId="164" fontId="7" fillId="0" borderId="0" xfId="0" applyNumberFormat="1" applyFont="1" applyFill="1" applyBorder="1" applyAlignment="1">
      <alignment horizontal="right" vertical="top" indent="1" readingOrder="1"/>
    </xf>
    <xf numFmtId="164" fontId="6" fillId="0" borderId="9" xfId="0" applyNumberFormat="1" applyFont="1" applyFill="1" applyBorder="1" applyAlignment="1">
      <alignment horizontal="right" vertical="top" indent="1" readingOrder="1"/>
    </xf>
    <xf numFmtId="164" fontId="7" fillId="0" borderId="4" xfId="0" applyNumberFormat="1" applyFont="1" applyFill="1" applyBorder="1" applyAlignment="1">
      <alignment horizontal="right" vertical="top" indent="1" readingOrder="1"/>
    </xf>
    <xf numFmtId="0" fontId="30" fillId="0" borderId="15" xfId="3" applyFont="1" applyFill="1" applyBorder="1" applyAlignment="1">
      <alignment horizontal="center" vertical="center" wrapText="1"/>
    </xf>
    <xf numFmtId="0" fontId="14" fillId="0" borderId="4" xfId="0" applyFont="1" applyBorder="1" applyAlignment="1">
      <alignment horizontal="right" vertical="top" indent="1" readingOrder="2"/>
    </xf>
    <xf numFmtId="0" fontId="7" fillId="0" borderId="0" xfId="0" applyFont="1" applyBorder="1" applyAlignment="1">
      <alignment horizontal="left" vertical="top" indent="1"/>
    </xf>
    <xf numFmtId="0" fontId="6" fillId="0" borderId="3" xfId="0" applyFont="1" applyBorder="1" applyAlignment="1">
      <alignment horizontal="right" vertical="center" wrapText="1" indent="1"/>
    </xf>
    <xf numFmtId="0" fontId="6" fillId="0" borderId="15" xfId="0" applyFont="1" applyFill="1" applyBorder="1" applyAlignment="1">
      <alignment horizontal="center" vertical="center"/>
    </xf>
    <xf numFmtId="0" fontId="16" fillId="0" borderId="6" xfId="0" applyFont="1" applyBorder="1" applyAlignment="1">
      <alignment horizontal="right" vertical="center" wrapText="1" indent="1"/>
    </xf>
    <xf numFmtId="0" fontId="34" fillId="0" borderId="15" xfId="0" applyFont="1" applyFill="1" applyBorder="1" applyAlignment="1">
      <alignment horizontal="center" vertical="center"/>
    </xf>
    <xf numFmtId="0" fontId="16" fillId="0" borderId="7" xfId="0" applyFont="1" applyFill="1" applyBorder="1" applyAlignment="1">
      <alignment horizontal="right" vertical="center" indent="1"/>
    </xf>
    <xf numFmtId="0" fontId="14" fillId="0" borderId="8" xfId="0" applyFont="1" applyFill="1" applyBorder="1" applyAlignment="1">
      <alignment horizontal="right" vertical="center" indent="1"/>
    </xf>
    <xf numFmtId="0" fontId="14" fillId="0" borderId="12" xfId="0" applyFont="1" applyBorder="1" applyAlignment="1">
      <alignment horizontal="right" vertical="center" indent="1"/>
    </xf>
    <xf numFmtId="0" fontId="6" fillId="0" borderId="10" xfId="0" applyFont="1" applyFill="1" applyBorder="1" applyAlignment="1">
      <alignment horizontal="left" vertical="top" indent="1"/>
    </xf>
    <xf numFmtId="0" fontId="7" fillId="0" borderId="13" xfId="0" applyFont="1" applyBorder="1" applyAlignment="1">
      <alignment horizontal="left" vertical="top" indent="1"/>
    </xf>
    <xf numFmtId="0" fontId="26" fillId="0" borderId="2" xfId="1" applyFont="1" applyFill="1" applyBorder="1" applyAlignment="1">
      <alignment horizontal="center" vertical="center"/>
    </xf>
    <xf numFmtId="164" fontId="7" fillId="0" borderId="8" xfId="0" applyNumberFormat="1" applyFont="1" applyFill="1" applyBorder="1" applyAlignment="1">
      <alignment horizontal="right" vertical="top" indent="1" readingOrder="1"/>
    </xf>
    <xf numFmtId="49" fontId="14" fillId="0" borderId="8" xfId="0" applyNumberFormat="1" applyFont="1" applyFill="1" applyBorder="1" applyAlignment="1">
      <alignment horizontal="right" vertical="top" indent="1"/>
    </xf>
    <xf numFmtId="0" fontId="14" fillId="0" borderId="8" xfId="0" applyFont="1" applyFill="1" applyBorder="1" applyAlignment="1">
      <alignment horizontal="right" vertical="top" indent="1"/>
    </xf>
    <xf numFmtId="0" fontId="14" fillId="0" borderId="12" xfId="0" applyFont="1" applyFill="1" applyBorder="1" applyAlignment="1">
      <alignment horizontal="right" vertical="top" indent="1"/>
    </xf>
    <xf numFmtId="164" fontId="6" fillId="0" borderId="7" xfId="0" applyNumberFormat="1" applyFont="1" applyFill="1" applyBorder="1" applyAlignment="1">
      <alignment horizontal="right" vertical="top" indent="1" readingOrder="1"/>
    </xf>
    <xf numFmtId="164" fontId="7" fillId="0" borderId="12" xfId="0" applyNumberFormat="1" applyFont="1" applyFill="1" applyBorder="1" applyAlignment="1">
      <alignment horizontal="right" vertical="top" indent="1" readingOrder="1"/>
    </xf>
    <xf numFmtId="164" fontId="7" fillId="0" borderId="11" xfId="0" applyNumberFormat="1" applyFont="1" applyFill="1" applyBorder="1" applyAlignment="1">
      <alignment horizontal="right" vertical="top" indent="1" readingOrder="1"/>
    </xf>
    <xf numFmtId="164" fontId="36" fillId="8" borderId="0" xfId="0" applyNumberFormat="1" applyFont="1" applyFill="1" applyBorder="1" applyAlignment="1">
      <alignment horizontal="left" vertical="top" wrapText="1" indent="1" readingOrder="1"/>
    </xf>
    <xf numFmtId="164" fontId="36" fillId="8" borderId="0" xfId="0" applyNumberFormat="1" applyFont="1" applyFill="1" applyBorder="1" applyAlignment="1">
      <alignment horizontal="right" vertical="top" indent="1" readingOrder="1"/>
    </xf>
    <xf numFmtId="3" fontId="36" fillId="8" borderId="0" xfId="0" applyNumberFormat="1" applyFont="1" applyFill="1" applyBorder="1" applyAlignment="1">
      <alignment horizontal="left" vertical="top" wrapText="1" indent="1" readingOrder="1"/>
    </xf>
    <xf numFmtId="165" fontId="36" fillId="8" borderId="0" xfId="0" applyNumberFormat="1" applyFont="1" applyFill="1" applyBorder="1" applyAlignment="1">
      <alignment horizontal="left" vertical="top" wrapText="1" indent="1" readingOrder="1"/>
    </xf>
    <xf numFmtId="165" fontId="0" fillId="0" borderId="0" xfId="0" applyNumberFormat="1" applyFill="1" applyAlignment="1"/>
    <xf numFmtId="0" fontId="0" fillId="0" borderId="0" xfId="0" quotePrefix="1" applyNumberFormat="1" applyFill="1" applyAlignment="1"/>
    <xf numFmtId="0" fontId="0" fillId="0" borderId="0" xfId="0" applyFill="1" applyAlignment="1"/>
    <xf numFmtId="0" fontId="7" fillId="0" borderId="0" xfId="0" applyFont="1" applyAlignment="1">
      <alignment vertical="center" wrapText="1"/>
    </xf>
    <xf numFmtId="0" fontId="18" fillId="0" borderId="0" xfId="0" applyFont="1" applyBorder="1" applyAlignment="1">
      <alignment vertical="center" wrapText="1"/>
    </xf>
    <xf numFmtId="0" fontId="10" fillId="0" borderId="0" xfId="0" applyFont="1" applyBorder="1" applyAlignment="1">
      <alignment horizontal="center" vertical="center" wrapText="1"/>
    </xf>
    <xf numFmtId="165" fontId="27" fillId="0" borderId="0" xfId="0" applyNumberFormat="1" applyFont="1" applyBorder="1" applyAlignment="1">
      <alignment horizontal="right" vertical="top" wrapText="1" indent="1" readingOrder="1"/>
    </xf>
    <xf numFmtId="0" fontId="16" fillId="0" borderId="0" xfId="0" applyFont="1" applyBorder="1" applyAlignment="1">
      <alignment horizontal="center" vertical="center" wrapText="1" readingOrder="2"/>
    </xf>
    <xf numFmtId="0" fontId="31"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16" fillId="0" borderId="0" xfId="0" applyFont="1" applyFill="1" applyBorder="1" applyAlignment="1">
      <alignment horizontal="right" vertical="top" indent="1"/>
    </xf>
    <xf numFmtId="164" fontId="6" fillId="0" borderId="0" xfId="0" applyNumberFormat="1" applyFont="1" applyFill="1" applyBorder="1" applyAlignment="1">
      <alignment horizontal="left" vertical="top" wrapText="1" indent="1" readingOrder="1"/>
    </xf>
    <xf numFmtId="3" fontId="6" fillId="0" borderId="0" xfId="0" applyNumberFormat="1" applyFont="1" applyFill="1" applyBorder="1" applyAlignment="1">
      <alignment horizontal="left" vertical="top" wrapText="1" indent="1" readingOrder="1"/>
    </xf>
    <xf numFmtId="165" fontId="6" fillId="0" borderId="0" xfId="0" applyNumberFormat="1" applyFont="1" applyBorder="1" applyAlignment="1">
      <alignment horizontal="right" vertical="top" indent="1"/>
    </xf>
    <xf numFmtId="49" fontId="14" fillId="0" borderId="0" xfId="0" applyNumberFormat="1" applyFont="1" applyFill="1" applyBorder="1" applyAlignment="1">
      <alignment horizontal="right" vertical="top" indent="1"/>
    </xf>
    <xf numFmtId="0" fontId="14" fillId="0" borderId="0" xfId="0" applyFont="1" applyFill="1" applyBorder="1" applyAlignment="1">
      <alignment horizontal="right" vertical="top" indent="1"/>
    </xf>
    <xf numFmtId="0" fontId="48" fillId="0" borderId="0" xfId="0" applyFont="1" applyAlignment="1">
      <alignment wrapText="1"/>
    </xf>
    <xf numFmtId="164" fontId="7" fillId="0" borderId="0" xfId="0" applyNumberFormat="1" applyFont="1" applyFill="1" applyBorder="1" applyAlignment="1">
      <alignment horizontal="right" vertical="top" indent="1"/>
    </xf>
    <xf numFmtId="0" fontId="10" fillId="0" borderId="0" xfId="0" applyFont="1" applyBorder="1" applyAlignment="1">
      <alignment horizontal="center" vertical="center" wrapText="1"/>
    </xf>
    <xf numFmtId="165" fontId="36" fillId="0" borderId="9" xfId="0" applyNumberFormat="1" applyFont="1" applyFill="1" applyBorder="1" applyAlignment="1">
      <alignment horizontal="left" vertical="top" wrapText="1"/>
    </xf>
    <xf numFmtId="0" fontId="16" fillId="0" borderId="3" xfId="0" applyFont="1" applyBorder="1" applyAlignment="1">
      <alignment horizontal="right" vertical="center" wrapText="1" indent="1"/>
    </xf>
    <xf numFmtId="0" fontId="14" fillId="0" borderId="10" xfId="0" applyFont="1" applyBorder="1" applyAlignment="1">
      <alignment horizontal="center" vertical="center" wrapText="1"/>
    </xf>
    <xf numFmtId="0" fontId="6" fillId="0" borderId="0" xfId="0" applyFont="1" applyBorder="1" applyAlignment="1">
      <alignment horizontal="center" vertical="center" readingOrder="1"/>
    </xf>
    <xf numFmtId="0" fontId="6" fillId="0" borderId="0" xfId="0" applyFont="1" applyBorder="1" applyAlignment="1">
      <alignment vertical="center" readingOrder="1"/>
    </xf>
    <xf numFmtId="164" fontId="6" fillId="0" borderId="0" xfId="0" applyNumberFormat="1" applyFont="1" applyFill="1" applyBorder="1" applyAlignment="1">
      <alignment horizontal="right" vertical="top" indent="1"/>
    </xf>
    <xf numFmtId="0" fontId="10" fillId="0" borderId="0" xfId="0" applyFont="1" applyBorder="1" applyAlignment="1">
      <alignment horizontal="center" vertical="center" wrapText="1"/>
    </xf>
    <xf numFmtId="0" fontId="14" fillId="0" borderId="0" xfId="0" applyFont="1" applyBorder="1" applyAlignment="1">
      <alignment horizontal="right" vertical="top" readingOrder="2"/>
    </xf>
    <xf numFmtId="0" fontId="7" fillId="0" borderId="0" xfId="0" applyFont="1" applyBorder="1" applyAlignment="1">
      <alignment horizontal="left" vertical="top" wrapText="1"/>
    </xf>
    <xf numFmtId="0" fontId="14" fillId="0" borderId="0" xfId="0" applyFont="1" applyBorder="1" applyAlignment="1">
      <alignment horizontal="right" vertical="top" wrapText="1" readingOrder="2"/>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wrapText="1" readingOrder="1"/>
    </xf>
    <xf numFmtId="0" fontId="15" fillId="0" borderId="0" xfId="0" applyFont="1" applyBorder="1" applyAlignment="1">
      <alignment horizontal="right" vertical="top" wrapText="1" readingOrder="2"/>
    </xf>
    <xf numFmtId="165" fontId="7" fillId="0" borderId="0" xfId="0" applyNumberFormat="1" applyFont="1" applyBorder="1" applyAlignment="1">
      <alignment horizontal="right" vertical="top" indent="1"/>
    </xf>
    <xf numFmtId="0" fontId="47" fillId="8" borderId="0" xfId="0" applyFont="1" applyFill="1" applyBorder="1" applyAlignment="1">
      <alignment horizontal="left" vertical="top" wrapText="1"/>
    </xf>
    <xf numFmtId="0" fontId="14" fillId="0" borderId="0" xfId="0" applyFont="1" applyAlignment="1">
      <alignment horizontal="right" wrapText="1" readingOrder="1"/>
    </xf>
    <xf numFmtId="0" fontId="28" fillId="0" borderId="15" xfId="3" applyFont="1" applyFill="1" applyBorder="1" applyAlignment="1">
      <alignment horizontal="center" vertical="center" wrapText="1"/>
    </xf>
    <xf numFmtId="164" fontId="16" fillId="0" borderId="7" xfId="0" applyNumberFormat="1" applyFont="1" applyFill="1" applyBorder="1" applyAlignment="1">
      <alignment horizontal="right" vertical="top" indent="1"/>
    </xf>
    <xf numFmtId="164" fontId="14" fillId="0" borderId="8" xfId="0" applyNumberFormat="1" applyFont="1" applyFill="1" applyBorder="1" applyAlignment="1">
      <alignment horizontal="right" vertical="top" indent="1"/>
    </xf>
    <xf numFmtId="164" fontId="14" fillId="0" borderId="12" xfId="0" applyNumberFormat="1" applyFont="1" applyFill="1" applyBorder="1" applyAlignment="1">
      <alignment horizontal="right" vertical="top" indent="1"/>
    </xf>
    <xf numFmtId="164" fontId="6" fillId="0" borderId="10" xfId="0" applyNumberFormat="1" applyFont="1" applyFill="1" applyBorder="1" applyAlignment="1">
      <alignment horizontal="left" vertical="top" indent="1"/>
    </xf>
    <xf numFmtId="164" fontId="7" fillId="0" borderId="11" xfId="0" applyNumberFormat="1" applyFont="1" applyFill="1" applyBorder="1" applyAlignment="1">
      <alignment horizontal="left" vertical="top" indent="1"/>
    </xf>
    <xf numFmtId="164" fontId="7" fillId="0" borderId="13" xfId="0" applyNumberFormat="1" applyFont="1" applyFill="1" applyBorder="1" applyAlignment="1">
      <alignment horizontal="left" vertical="top" indent="1"/>
    </xf>
    <xf numFmtId="0" fontId="30" fillId="0" borderId="0" xfId="0" applyFont="1" applyAlignment="1">
      <alignment horizontal="left" wrapText="1" readingOrder="1"/>
    </xf>
    <xf numFmtId="0" fontId="30" fillId="0" borderId="0" xfId="0" applyFont="1" applyAlignment="1">
      <alignment wrapText="1"/>
    </xf>
    <xf numFmtId="0" fontId="10" fillId="0" borderId="0" xfId="0" applyFont="1" applyBorder="1" applyAlignment="1">
      <alignment horizontal="center" vertical="center" wrapText="1"/>
    </xf>
    <xf numFmtId="0" fontId="6" fillId="0" borderId="15" xfId="0" applyFont="1" applyFill="1" applyBorder="1" applyAlignment="1">
      <alignment horizontal="center" vertical="center"/>
    </xf>
    <xf numFmtId="0" fontId="6" fillId="0" borderId="2" xfId="0" applyFont="1" applyBorder="1" applyAlignment="1">
      <alignment horizontal="center" vertical="center" wrapText="1"/>
    </xf>
    <xf numFmtId="164" fontId="28" fillId="0" borderId="4" xfId="0" applyNumberFormat="1" applyFont="1" applyFill="1" applyBorder="1" applyAlignment="1">
      <alignment horizontal="right" vertical="top" indent="1" readingOrder="1"/>
    </xf>
    <xf numFmtId="164" fontId="6" fillId="0" borderId="9" xfId="0" applyNumberFormat="1" applyFont="1" applyFill="1" applyBorder="1" applyAlignment="1">
      <alignment horizontal="right" vertical="top" indent="1"/>
    </xf>
    <xf numFmtId="164" fontId="6" fillId="0" borderId="10" xfId="0" applyNumberFormat="1" applyFont="1" applyFill="1" applyBorder="1" applyAlignment="1">
      <alignment horizontal="right" vertical="top" indent="1"/>
    </xf>
    <xf numFmtId="0" fontId="16" fillId="0" borderId="7" xfId="0" applyFont="1" applyFill="1" applyBorder="1" applyAlignment="1">
      <alignment horizontal="right" vertical="top" indent="1"/>
    </xf>
    <xf numFmtId="0" fontId="7" fillId="0" borderId="11" xfId="0" applyFont="1" applyFill="1" applyBorder="1" applyAlignment="1">
      <alignment horizontal="left" vertical="top" wrapText="1" indent="1"/>
    </xf>
    <xf numFmtId="0" fontId="7" fillId="0" borderId="13" xfId="0" applyFont="1" applyFill="1" applyBorder="1" applyAlignment="1">
      <alignment horizontal="left" vertical="top" indent="1"/>
    </xf>
    <xf numFmtId="0" fontId="6" fillId="0" borderId="9" xfId="0" applyFont="1" applyFill="1" applyBorder="1" applyAlignment="1">
      <alignment horizontal="right" vertical="top" indent="1"/>
    </xf>
    <xf numFmtId="164" fontId="6" fillId="0" borderId="7" xfId="0" applyNumberFormat="1" applyFont="1" applyBorder="1" applyAlignment="1">
      <alignment horizontal="right" vertical="top" indent="1"/>
    </xf>
    <xf numFmtId="164" fontId="6" fillId="0" borderId="9" xfId="0" applyNumberFormat="1" applyFont="1" applyBorder="1" applyAlignment="1">
      <alignment horizontal="right" vertical="top" indent="1"/>
    </xf>
    <xf numFmtId="0" fontId="16" fillId="0" borderId="7" xfId="0" applyFont="1" applyBorder="1" applyAlignment="1">
      <alignment horizontal="right" vertical="center" indent="1" readingOrder="2"/>
    </xf>
    <xf numFmtId="0" fontId="14" fillId="0" borderId="8" xfId="0" applyFont="1" applyBorder="1" applyAlignment="1">
      <alignment horizontal="right" vertical="center" indent="1" readingOrder="2"/>
    </xf>
    <xf numFmtId="0" fontId="14" fillId="0" borderId="12" xfId="0" applyFont="1" applyBorder="1" applyAlignment="1">
      <alignment horizontal="right" vertical="center" indent="1" readingOrder="2"/>
    </xf>
    <xf numFmtId="0" fontId="6" fillId="0" borderId="10" xfId="0" applyFont="1" applyBorder="1" applyAlignment="1">
      <alignment horizontal="left" vertical="center" indent="1" readingOrder="2"/>
    </xf>
    <xf numFmtId="0" fontId="7" fillId="0" borderId="11" xfId="0" applyFont="1" applyBorder="1" applyAlignment="1">
      <alignment horizontal="left" vertical="center" indent="1" readingOrder="2"/>
    </xf>
    <xf numFmtId="0" fontId="27" fillId="0" borderId="11" xfId="0" applyFont="1" applyBorder="1" applyAlignment="1">
      <alignment horizontal="left" vertical="center" indent="1" readingOrder="2"/>
    </xf>
    <xf numFmtId="0" fontId="7" fillId="0" borderId="13" xfId="0" applyFont="1" applyBorder="1" applyAlignment="1">
      <alignment horizontal="left" vertical="center" indent="1" readingOrder="2"/>
    </xf>
    <xf numFmtId="0" fontId="6" fillId="0" borderId="0" xfId="0" applyFont="1" applyBorder="1" applyAlignment="1">
      <alignment horizontal="center" vertical="center" wrapText="1" readingOrder="1"/>
    </xf>
    <xf numFmtId="0" fontId="6" fillId="0" borderId="2" xfId="0" applyFont="1" applyBorder="1" applyAlignment="1">
      <alignment horizontal="center" vertical="center" wrapText="1" readingOrder="1"/>
    </xf>
    <xf numFmtId="0" fontId="60" fillId="9" borderId="18" xfId="0" applyFont="1" applyFill="1" applyBorder="1"/>
    <xf numFmtId="0" fontId="10" fillId="0" borderId="0" xfId="0" applyFont="1" applyBorder="1" applyAlignment="1">
      <alignment horizontal="center" vertical="center" wrapText="1"/>
    </xf>
    <xf numFmtId="0" fontId="14" fillId="0" borderId="0" xfId="0" applyFont="1" applyBorder="1" applyAlignment="1">
      <alignment horizontal="right" vertical="top" wrapText="1"/>
    </xf>
    <xf numFmtId="0" fontId="14" fillId="0" borderId="0" xfId="0" applyFont="1" applyFill="1" applyBorder="1" applyAlignment="1">
      <alignment horizontal="right" vertical="top" wrapText="1"/>
    </xf>
    <xf numFmtId="0" fontId="0" fillId="0" borderId="0" xfId="0" applyAlignment="1">
      <alignment wrapText="1"/>
    </xf>
    <xf numFmtId="0" fontId="14" fillId="0" borderId="0" xfId="0" applyFont="1" applyBorder="1" applyAlignment="1">
      <alignment horizontal="right" vertical="center" wrapText="1"/>
    </xf>
    <xf numFmtId="0" fontId="7" fillId="0" borderId="0" xfId="0" applyFont="1" applyBorder="1" applyAlignment="1">
      <alignment horizontal="left" vertical="center" wrapText="1"/>
    </xf>
    <xf numFmtId="0" fontId="0" fillId="0" borderId="17" xfId="0" applyNumberFormat="1" applyBorder="1" applyAlignment="1">
      <alignment wrapText="1"/>
    </xf>
    <xf numFmtId="0" fontId="3" fillId="0" borderId="0" xfId="0" applyFont="1" applyAlignment="1">
      <alignment wrapText="1"/>
    </xf>
    <xf numFmtId="0" fontId="6" fillId="0" borderId="3" xfId="0" applyFont="1" applyBorder="1" applyAlignment="1">
      <alignment vertical="center" wrapText="1"/>
    </xf>
    <xf numFmtId="0" fontId="0" fillId="0" borderId="3" xfId="0" applyBorder="1" applyAlignment="1">
      <alignment wrapText="1"/>
    </xf>
    <xf numFmtId="0" fontId="30" fillId="0" borderId="2" xfId="3" applyFont="1" applyFill="1" applyBorder="1" applyAlignment="1">
      <alignment horizontal="center" vertical="center" wrapText="1"/>
    </xf>
    <xf numFmtId="0" fontId="20" fillId="0" borderId="0" xfId="0" applyFont="1" applyAlignment="1">
      <alignment wrapText="1"/>
    </xf>
    <xf numFmtId="0" fontId="7" fillId="0" borderId="0" xfId="0" applyFont="1" applyFill="1" applyBorder="1" applyAlignment="1">
      <alignment horizontal="center" vertical="center" wrapText="1" readingOrder="1"/>
    </xf>
    <xf numFmtId="164" fontId="7" fillId="0" borderId="0" xfId="0" applyNumberFormat="1" applyFont="1" applyFill="1" applyBorder="1" applyAlignment="1">
      <alignment horizontal="center" vertical="center" wrapText="1" readingOrder="1"/>
    </xf>
    <xf numFmtId="3" fontId="0" fillId="0" borderId="0" xfId="0" applyNumberFormat="1" applyFill="1" applyAlignment="1">
      <alignment wrapText="1"/>
    </xf>
    <xf numFmtId="3" fontId="59" fillId="0" borderId="16" xfId="4" applyNumberFormat="1" applyFont="1" applyFill="1" applyAlignment="1" applyProtection="1">
      <alignment vertical="center" wrapText="1"/>
    </xf>
    <xf numFmtId="0" fontId="20" fillId="0" borderId="0" xfId="0" applyFont="1" applyBorder="1" applyAlignment="1">
      <alignment wrapText="1"/>
    </xf>
    <xf numFmtId="165" fontId="6" fillId="0" borderId="0" xfId="0" applyNumberFormat="1" applyFont="1" applyFill="1" applyBorder="1" applyAlignment="1">
      <alignment horizontal="right" vertical="center" wrapText="1" readingOrder="2"/>
    </xf>
    <xf numFmtId="0" fontId="0" fillId="0" borderId="0" xfId="0" applyFill="1" applyAlignment="1">
      <alignment wrapText="1"/>
    </xf>
    <xf numFmtId="0" fontId="42" fillId="0" borderId="0" xfId="2" applyFont="1" applyFill="1" applyBorder="1" applyAlignment="1">
      <alignment horizontal="center" vertical="center" wrapText="1"/>
    </xf>
    <xf numFmtId="0" fontId="16" fillId="0" borderId="0" xfId="0" applyFont="1" applyBorder="1" applyAlignment="1">
      <alignment horizontal="right" vertical="center" wrapText="1"/>
    </xf>
    <xf numFmtId="0" fontId="6" fillId="0" borderId="0" xfId="0" applyFont="1" applyBorder="1" applyAlignment="1">
      <alignment vertical="center" wrapText="1"/>
    </xf>
    <xf numFmtId="0" fontId="0" fillId="0" borderId="0" xfId="0" applyBorder="1" applyAlignment="1">
      <alignment wrapText="1"/>
    </xf>
    <xf numFmtId="0" fontId="30" fillId="0" borderId="0" xfId="3" applyFont="1" applyFill="1" applyBorder="1" applyAlignment="1">
      <alignment horizontal="center" vertical="center" wrapText="1"/>
    </xf>
    <xf numFmtId="165" fontId="7" fillId="0" borderId="0" xfId="1" applyNumberFormat="1" applyFont="1" applyFill="1" applyBorder="1" applyAlignment="1">
      <alignment horizontal="center" vertical="center" wrapText="1"/>
    </xf>
    <xf numFmtId="164" fontId="36" fillId="8" borderId="0" xfId="0" applyNumberFormat="1" applyFont="1" applyFill="1" applyBorder="1" applyAlignment="1">
      <alignment horizontal="center" vertical="center" wrapText="1" readingOrder="2"/>
    </xf>
    <xf numFmtId="164" fontId="36" fillId="8" borderId="0" xfId="0" applyNumberFormat="1" applyFont="1" applyFill="1" applyBorder="1" applyAlignment="1">
      <alignment horizontal="center" vertical="center" wrapText="1" readingOrder="1"/>
    </xf>
    <xf numFmtId="0" fontId="7" fillId="0" borderId="11" xfId="0" applyFont="1" applyBorder="1" applyAlignment="1">
      <alignment horizontal="center" vertical="center" wrapText="1"/>
    </xf>
    <xf numFmtId="165" fontId="44" fillId="0" borderId="0" xfId="0" quotePrefix="1" applyNumberFormat="1" applyFont="1" applyFill="1" applyBorder="1" applyAlignment="1">
      <alignment horizontal="right" vertical="top" indent="1"/>
    </xf>
    <xf numFmtId="0" fontId="7" fillId="0" borderId="11" xfId="0" applyFont="1" applyFill="1" applyBorder="1" applyAlignment="1">
      <alignment horizontal="left" vertical="center" wrapText="1" indent="1"/>
    </xf>
    <xf numFmtId="0" fontId="30" fillId="0" borderId="5" xfId="3" applyFont="1" applyFill="1" applyBorder="1" applyAlignment="1">
      <alignment horizontal="center" vertical="center"/>
    </xf>
    <xf numFmtId="0" fontId="30" fillId="0" borderId="10" xfId="3" applyFont="1" applyFill="1" applyBorder="1" applyAlignment="1">
      <alignment horizontal="center" vertical="center"/>
    </xf>
    <xf numFmtId="165" fontId="6" fillId="0" borderId="8" xfId="0" applyNumberFormat="1" applyFont="1" applyFill="1" applyBorder="1" applyAlignment="1">
      <alignment horizontal="right" vertical="top" indent="1"/>
    </xf>
    <xf numFmtId="165" fontId="7" fillId="0" borderId="8" xfId="0" applyNumberFormat="1" applyFont="1" applyFill="1" applyBorder="1" applyAlignment="1">
      <alignment horizontal="right" vertical="top" indent="1"/>
    </xf>
    <xf numFmtId="165" fontId="6" fillId="0" borderId="12" xfId="0" applyNumberFormat="1" applyFont="1" applyFill="1" applyBorder="1" applyAlignment="1">
      <alignment horizontal="right" vertical="top" indent="1"/>
    </xf>
    <xf numFmtId="0" fontId="6" fillId="0" borderId="4" xfId="0" applyFont="1" applyBorder="1" applyAlignment="1">
      <alignment horizontal="right" vertical="top" indent="1"/>
    </xf>
    <xf numFmtId="0" fontId="0" fillId="0" borderId="0" xfId="0" applyBorder="1" applyAlignment="1">
      <alignment vertical="top" wrapText="1" readingOrder="1"/>
    </xf>
    <xf numFmtId="0" fontId="16" fillId="0" borderId="2" xfId="0" applyFont="1" applyBorder="1" applyAlignment="1" applyProtection="1">
      <alignment horizontal="right" vertical="center" indent="1"/>
      <protection locked="0"/>
    </xf>
    <xf numFmtId="0" fontId="14" fillId="0" borderId="2" xfId="0" applyFont="1" applyBorder="1" applyAlignment="1" applyProtection="1">
      <alignment horizontal="right" vertical="center" indent="1"/>
      <protection locked="0"/>
    </xf>
    <xf numFmtId="0" fontId="14" fillId="0" borderId="14" xfId="0" applyFont="1" applyBorder="1" applyAlignment="1" applyProtection="1">
      <alignment horizontal="right" vertical="center" indent="1"/>
      <protection locked="0"/>
    </xf>
    <xf numFmtId="0" fontId="7" fillId="0" borderId="0" xfId="0" applyFont="1"/>
    <xf numFmtId="0" fontId="16" fillId="0" borderId="10" xfId="0" applyFont="1" applyFill="1" applyBorder="1" applyAlignment="1">
      <alignment horizontal="center" vertical="center" wrapText="1" readingOrder="2"/>
    </xf>
    <xf numFmtId="0" fontId="14" fillId="0" borderId="10" xfId="0" applyFont="1" applyFill="1" applyBorder="1" applyAlignment="1">
      <alignment horizontal="center" vertical="center" wrapText="1" readingOrder="2"/>
    </xf>
    <xf numFmtId="0" fontId="14" fillId="0" borderId="5" xfId="0" applyFont="1" applyFill="1" applyBorder="1" applyAlignment="1">
      <alignment horizontal="center" vertical="center" wrapText="1" readingOrder="2"/>
    </xf>
    <xf numFmtId="0" fontId="16" fillId="0" borderId="5" xfId="0" applyFont="1" applyFill="1" applyBorder="1" applyAlignment="1">
      <alignment horizontal="right" vertical="top" indent="1"/>
    </xf>
    <xf numFmtId="0" fontId="28" fillId="0" borderId="14" xfId="0" applyFont="1" applyBorder="1" applyAlignment="1">
      <alignment horizontal="center" vertical="center" wrapText="1"/>
    </xf>
    <xf numFmtId="0" fontId="6" fillId="0" borderId="6" xfId="1" applyFont="1" applyFill="1" applyBorder="1" applyAlignment="1">
      <alignment horizontal="right" vertical="center" wrapText="1" indent="1"/>
    </xf>
    <xf numFmtId="0" fontId="10" fillId="8" borderId="0" xfId="0" applyFont="1" applyFill="1" applyBorder="1" applyAlignment="1">
      <alignment horizontal="center" vertical="center" wrapText="1"/>
    </xf>
    <xf numFmtId="165" fontId="0" fillId="8" borderId="0" xfId="0" applyNumberFormat="1" applyFill="1"/>
    <xf numFmtId="0" fontId="16" fillId="8" borderId="0" xfId="0" applyFont="1" applyFill="1" applyBorder="1" applyAlignment="1">
      <alignment horizontal="center" vertical="center" wrapText="1"/>
    </xf>
    <xf numFmtId="0" fontId="6" fillId="8" borderId="0" xfId="0" applyFont="1" applyFill="1" applyBorder="1" applyAlignment="1">
      <alignment horizontal="center" vertical="center" wrapText="1"/>
    </xf>
    <xf numFmtId="164" fontId="6" fillId="8" borderId="0" xfId="0" applyNumberFormat="1" applyFont="1" applyFill="1" applyBorder="1" applyAlignment="1">
      <alignment horizontal="right" vertical="top" indent="1" readingOrder="1"/>
    </xf>
    <xf numFmtId="164" fontId="7" fillId="8" borderId="0" xfId="0" applyNumberFormat="1" applyFont="1" applyFill="1" applyBorder="1" applyAlignment="1">
      <alignment horizontal="right" vertical="top" indent="1" readingOrder="1"/>
    </xf>
    <xf numFmtId="165" fontId="0" fillId="8" borderId="0" xfId="0" applyNumberFormat="1" applyFill="1" applyBorder="1"/>
    <xf numFmtId="0" fontId="0" fillId="8" borderId="0" xfId="0" applyFill="1"/>
    <xf numFmtId="0" fontId="7" fillId="8" borderId="0" xfId="0" applyFont="1" applyFill="1" applyAlignment="1">
      <alignment vertical="center"/>
    </xf>
    <xf numFmtId="0" fontId="0" fillId="8" borderId="0" xfId="0" applyFill="1" applyAlignment="1">
      <alignment vertical="center"/>
    </xf>
    <xf numFmtId="164" fontId="7" fillId="0" borderId="0" xfId="0" applyNumberFormat="1" applyFont="1" applyFill="1" applyBorder="1" applyAlignment="1" applyProtection="1">
      <alignment vertical="top"/>
      <protection locked="0"/>
    </xf>
    <xf numFmtId="0" fontId="7" fillId="0" borderId="0" xfId="0" applyFont="1" applyBorder="1" applyAlignment="1">
      <alignment vertical="top" wrapText="1"/>
    </xf>
    <xf numFmtId="0" fontId="10" fillId="0" borderId="0" xfId="0" applyFont="1" applyFill="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horizontal="left" vertical="center" wrapText="1" indent="1"/>
    </xf>
    <xf numFmtId="0" fontId="14" fillId="0" borderId="5" xfId="0" applyFont="1" applyBorder="1" applyAlignment="1">
      <alignment horizontal="right" vertical="top" wrapText="1" indent="1"/>
    </xf>
    <xf numFmtId="0" fontId="14" fillId="0" borderId="2" xfId="0" applyFont="1" applyBorder="1" applyAlignment="1">
      <alignment horizontal="right" vertical="top" wrapText="1" indent="1"/>
    </xf>
    <xf numFmtId="0" fontId="14" fillId="0" borderId="14" xfId="0" applyFont="1" applyFill="1" applyBorder="1" applyAlignment="1">
      <alignment horizontal="right" vertical="top" wrapText="1" indent="1"/>
    </xf>
    <xf numFmtId="166" fontId="7" fillId="0" borderId="5" xfId="0" applyNumberFormat="1" applyFont="1" applyBorder="1" applyAlignment="1">
      <alignment horizontal="left" vertical="top" wrapText="1" indent="1"/>
    </xf>
    <xf numFmtId="166" fontId="7" fillId="0" borderId="2" xfId="0" applyNumberFormat="1" applyFont="1" applyBorder="1" applyAlignment="1">
      <alignment horizontal="left" vertical="top" wrapText="1" indent="1"/>
    </xf>
    <xf numFmtId="0" fontId="7" fillId="0" borderId="2" xfId="0" applyFont="1" applyBorder="1" applyAlignment="1">
      <alignment horizontal="left" vertical="top" wrapText="1" indent="1"/>
    </xf>
    <xf numFmtId="0" fontId="7" fillId="0" borderId="14" xfId="0" applyFont="1" applyBorder="1" applyAlignment="1">
      <alignment horizontal="left" vertical="top" wrapText="1" indent="1"/>
    </xf>
    <xf numFmtId="0" fontId="14" fillId="0" borderId="2" xfId="1" applyFont="1" applyFill="1" applyBorder="1" applyAlignment="1">
      <alignment horizontal="center" vertical="center"/>
    </xf>
    <xf numFmtId="0" fontId="61" fillId="0" borderId="2" xfId="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Border="1" applyAlignment="1">
      <alignment horizontal="center" vertical="center" wrapText="1" readingOrder="2"/>
    </xf>
    <xf numFmtId="0" fontId="6" fillId="0" borderId="14" xfId="0" applyFont="1" applyFill="1" applyBorder="1" applyAlignment="1">
      <alignment horizontal="center" vertical="center" wrapText="1"/>
    </xf>
    <xf numFmtId="164" fontId="0" fillId="0" borderId="0" xfId="0" applyNumberFormat="1"/>
    <xf numFmtId="165" fontId="30" fillId="0" borderId="9" xfId="0" applyNumberFormat="1" applyFont="1" applyFill="1" applyBorder="1" applyAlignment="1">
      <alignment horizontal="left" vertical="top" wrapText="1" indent="1"/>
    </xf>
    <xf numFmtId="165" fontId="30" fillId="0" borderId="0" xfId="0" applyNumberFormat="1" applyFont="1" applyFill="1" applyBorder="1" applyAlignment="1">
      <alignment horizontal="left" vertical="top" wrapText="1" indent="1"/>
    </xf>
    <xf numFmtId="0" fontId="7" fillId="0" borderId="0" xfId="0" applyFont="1" applyAlignment="1"/>
    <xf numFmtId="0" fontId="7" fillId="0" borderId="7" xfId="0" applyFont="1" applyBorder="1" applyAlignment="1">
      <alignment horizontal="right" vertical="center" wrapText="1" indent="1" readingOrder="2"/>
    </xf>
    <xf numFmtId="0" fontId="7" fillId="0" borderId="8" xfId="0" applyFont="1" applyBorder="1" applyAlignment="1">
      <alignment horizontal="right" vertical="center" wrapText="1" indent="1" readingOrder="2"/>
    </xf>
    <xf numFmtId="0" fontId="7" fillId="0" borderId="12" xfId="0" applyFont="1" applyBorder="1" applyAlignment="1">
      <alignment horizontal="right" vertical="center" wrapText="1" indent="1" readingOrder="2"/>
    </xf>
    <xf numFmtId="0" fontId="30" fillId="0" borderId="5" xfId="0" applyFont="1" applyBorder="1" applyAlignment="1">
      <alignment horizontal="left" vertical="center" wrapText="1" indent="1" readingOrder="1"/>
    </xf>
    <xf numFmtId="0" fontId="30" fillId="0" borderId="2" xfId="0" applyFont="1" applyBorder="1" applyAlignment="1">
      <alignment horizontal="left" vertical="center" wrapText="1" indent="1" readingOrder="1"/>
    </xf>
    <xf numFmtId="0" fontId="30" fillId="0" borderId="14" xfId="0" applyFont="1" applyBorder="1" applyAlignment="1">
      <alignment horizontal="left" vertical="center" wrapText="1" indent="1"/>
    </xf>
    <xf numFmtId="164" fontId="28" fillId="0" borderId="7" xfId="0" applyNumberFormat="1" applyFont="1" applyFill="1" applyBorder="1" applyAlignment="1">
      <alignment horizontal="right" vertical="center" indent="1" readingOrder="1"/>
    </xf>
    <xf numFmtId="164" fontId="28" fillId="0" borderId="9" xfId="0" applyNumberFormat="1" applyFont="1" applyFill="1" applyBorder="1" applyAlignment="1">
      <alignment horizontal="right" vertical="center" indent="1" readingOrder="1"/>
    </xf>
    <xf numFmtId="164" fontId="28" fillId="0" borderId="10" xfId="0" applyNumberFormat="1" applyFont="1" applyFill="1" applyBorder="1" applyAlignment="1">
      <alignment horizontal="right" vertical="center" indent="1" readingOrder="1"/>
    </xf>
    <xf numFmtId="0" fontId="30" fillId="0" borderId="8" xfId="0" applyFont="1" applyFill="1" applyBorder="1" applyAlignment="1">
      <alignment horizontal="right" vertical="center" indent="1" readingOrder="1"/>
    </xf>
    <xf numFmtId="164" fontId="30" fillId="0" borderId="0" xfId="0" applyNumberFormat="1" applyFont="1" applyFill="1" applyBorder="1" applyAlignment="1">
      <alignment horizontal="right" vertical="center" indent="1" readingOrder="1"/>
    </xf>
    <xf numFmtId="167" fontId="7" fillId="0" borderId="0" xfId="0" applyNumberFormat="1" applyFont="1" applyFill="1" applyBorder="1" applyAlignment="1">
      <alignment horizontal="right" vertical="center" indent="1" readingOrder="1"/>
    </xf>
    <xf numFmtId="164" fontId="28" fillId="0" borderId="11" xfId="0" applyNumberFormat="1" applyFont="1" applyFill="1" applyBorder="1" applyAlignment="1">
      <alignment horizontal="right" vertical="center" indent="1" readingOrder="1"/>
    </xf>
    <xf numFmtId="164" fontId="30" fillId="0" borderId="12" xfId="0" applyNumberFormat="1" applyFont="1" applyFill="1" applyBorder="1" applyAlignment="1">
      <alignment horizontal="right" vertical="center" indent="1" readingOrder="1"/>
    </xf>
    <xf numFmtId="164" fontId="7" fillId="0" borderId="4" xfId="0" applyNumberFormat="1" applyFont="1" applyFill="1" applyBorder="1" applyAlignment="1">
      <alignment horizontal="right" vertical="center" indent="1"/>
    </xf>
    <xf numFmtId="164" fontId="30" fillId="0" borderId="4" xfId="0" applyNumberFormat="1" applyFont="1" applyFill="1" applyBorder="1" applyAlignment="1">
      <alignment horizontal="right" vertical="center" indent="1" readingOrder="1"/>
    </xf>
    <xf numFmtId="164" fontId="28" fillId="0" borderId="13" xfId="0" applyNumberFormat="1" applyFont="1" applyFill="1" applyBorder="1" applyAlignment="1">
      <alignment horizontal="right" vertical="center" indent="1" readingOrder="1"/>
    </xf>
    <xf numFmtId="164" fontId="7" fillId="0" borderId="11" xfId="0" applyNumberFormat="1" applyFont="1" applyFill="1" applyBorder="1" applyAlignment="1">
      <alignment horizontal="right" vertical="top" indent="1"/>
    </xf>
    <xf numFmtId="165" fontId="6" fillId="0" borderId="9" xfId="0" applyNumberFormat="1" applyFont="1" applyFill="1" applyBorder="1" applyAlignment="1">
      <alignment horizontal="right" vertical="top" indent="1"/>
    </xf>
    <xf numFmtId="170" fontId="6" fillId="0" borderId="10" xfId="0" applyNumberFormat="1" applyFont="1" applyFill="1" applyBorder="1" applyAlignment="1">
      <alignment horizontal="right" vertical="center" indent="1"/>
    </xf>
    <xf numFmtId="170" fontId="6" fillId="0" borderId="11" xfId="0" applyNumberFormat="1" applyFont="1" applyFill="1" applyBorder="1" applyAlignment="1">
      <alignment horizontal="right" indent="1"/>
    </xf>
    <xf numFmtId="170" fontId="6" fillId="0" borderId="13" xfId="0" applyNumberFormat="1" applyFont="1" applyFill="1" applyBorder="1" applyAlignment="1">
      <alignment horizontal="right" indent="1"/>
    </xf>
    <xf numFmtId="0" fontId="10" fillId="0" borderId="0" xfId="0" applyFont="1" applyFill="1" applyAlignment="1">
      <alignment horizontal="center" vertical="center" wrapText="1"/>
    </xf>
    <xf numFmtId="0" fontId="14" fillId="0" borderId="0" xfId="0" applyFont="1" applyFill="1" applyAlignment="1">
      <alignment horizontal="right" vertical="center" readingOrder="2"/>
    </xf>
    <xf numFmtId="0" fontId="7" fillId="0" borderId="0" xfId="0" applyFont="1" applyFill="1" applyAlignment="1">
      <alignment horizontal="right" vertical="center" readingOrder="2"/>
    </xf>
    <xf numFmtId="0" fontId="7" fillId="0" borderId="0" xfId="0" applyFont="1" applyFill="1" applyAlignment="1">
      <alignment horizontal="left" vertical="center" readingOrder="1"/>
    </xf>
    <xf numFmtId="0" fontId="6" fillId="0" borderId="3" xfId="0" applyFont="1" applyFill="1" applyBorder="1" applyAlignment="1">
      <alignment vertical="center"/>
    </xf>
    <xf numFmtId="0" fontId="6" fillId="0" borderId="1" xfId="0" applyFont="1" applyFill="1" applyBorder="1" applyAlignment="1">
      <alignment horizontal="left" vertical="center" indent="1"/>
    </xf>
    <xf numFmtId="0" fontId="7" fillId="0" borderId="5" xfId="0" applyFont="1" applyFill="1" applyBorder="1" applyAlignment="1">
      <alignment horizontal="center" vertical="center"/>
    </xf>
    <xf numFmtId="0" fontId="10" fillId="0" borderId="0" xfId="0" applyFont="1" applyFill="1" applyBorder="1" applyAlignment="1">
      <alignment horizontal="center" vertical="center" wrapText="1" readingOrder="1"/>
    </xf>
    <xf numFmtId="0" fontId="31" fillId="0" borderId="5" xfId="0" applyFont="1" applyBorder="1" applyAlignment="1">
      <alignment horizontal="center" vertical="center" wrapText="1"/>
    </xf>
    <xf numFmtId="0" fontId="42" fillId="0" borderId="0" xfId="2"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wrapText="1"/>
    </xf>
    <xf numFmtId="0" fontId="6" fillId="0" borderId="4" xfId="0" applyFont="1" applyFill="1" applyBorder="1" applyAlignment="1">
      <alignment horizontal="right" vertical="top" indent="1"/>
    </xf>
    <xf numFmtId="171" fontId="63" fillId="0" borderId="8" xfId="5" applyNumberFormat="1" applyFont="1" applyBorder="1" applyAlignment="1">
      <alignment horizontal="right" vertical="top" indent="1"/>
    </xf>
    <xf numFmtId="171" fontId="64" fillId="0" borderId="8" xfId="5" applyNumberFormat="1" applyFont="1" applyBorder="1" applyAlignment="1">
      <alignment horizontal="right" vertical="top" indent="1"/>
    </xf>
    <xf numFmtId="0" fontId="42" fillId="0" borderId="0" xfId="2" applyFont="1" applyFill="1" applyBorder="1" applyAlignment="1">
      <alignment horizontal="center" vertical="center" wrapText="1"/>
    </xf>
    <xf numFmtId="0" fontId="10" fillId="0" borderId="0" xfId="0" applyFont="1" applyBorder="1" applyAlignment="1">
      <alignment horizontal="center" vertical="center" wrapText="1"/>
    </xf>
    <xf numFmtId="0" fontId="14" fillId="0" borderId="0" xfId="0" applyFont="1" applyBorder="1" applyAlignment="1">
      <alignment horizontal="right" vertical="top" wrapText="1"/>
    </xf>
    <xf numFmtId="164" fontId="0" fillId="0" borderId="0" xfId="0" applyNumberFormat="1" applyAlignment="1">
      <alignment wrapText="1"/>
    </xf>
    <xf numFmtId="0" fontId="7"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0" xfId="0" applyFont="1" applyFill="1" applyBorder="1" applyAlignment="1">
      <alignment horizontal="center" vertical="center" wrapText="1"/>
    </xf>
    <xf numFmtId="0" fontId="15" fillId="0" borderId="0" xfId="0" applyFont="1" applyBorder="1" applyAlignment="1">
      <alignment horizontal="right" vertical="top" wrapText="1" readingOrder="2"/>
    </xf>
    <xf numFmtId="0" fontId="14" fillId="0" borderId="0" xfId="0" applyFont="1" applyBorder="1" applyAlignment="1">
      <alignment horizontal="right" vertical="top" wrapText="1" readingOrder="2"/>
    </xf>
    <xf numFmtId="0" fontId="14" fillId="0" borderId="0" xfId="0" applyFont="1" applyBorder="1" applyAlignment="1">
      <alignment horizontal="right" vertical="top" readingOrder="2"/>
    </xf>
    <xf numFmtId="164" fontId="7" fillId="0" borderId="13" xfId="0" applyNumberFormat="1" applyFont="1" applyFill="1" applyBorder="1" applyAlignment="1">
      <alignment horizontal="right" vertical="top" indent="1" readingOrder="1"/>
    </xf>
    <xf numFmtId="164" fontId="6" fillId="0" borderId="10" xfId="0" applyNumberFormat="1" applyFont="1" applyFill="1" applyBorder="1" applyAlignment="1">
      <alignment horizontal="right" vertical="top" indent="1" readingOrder="1"/>
    </xf>
    <xf numFmtId="0" fontId="28" fillId="0" borderId="2" xfId="0" applyFont="1" applyBorder="1" applyAlignment="1">
      <alignment horizontal="center" vertical="center" wrapText="1"/>
    </xf>
    <xf numFmtId="164" fontId="7" fillId="0" borderId="0" xfId="0" applyNumberFormat="1" applyFont="1" applyFill="1" applyBorder="1" applyAlignment="1">
      <alignment horizontal="right" vertical="center" indent="1"/>
    </xf>
    <xf numFmtId="0" fontId="7" fillId="5" borderId="7" xfId="0" applyFont="1" applyFill="1" applyBorder="1" applyAlignment="1">
      <alignment horizontal="center" vertical="center" wrapText="1" readingOrder="1"/>
    </xf>
    <xf numFmtId="165" fontId="7" fillId="5" borderId="9" xfId="1" applyNumberFormat="1" applyFont="1" applyFill="1" applyBorder="1" applyAlignment="1">
      <alignment horizontal="center" vertical="center" wrapText="1"/>
    </xf>
    <xf numFmtId="164" fontId="7" fillId="5" borderId="9" xfId="0" applyNumberFormat="1" applyFont="1" applyFill="1" applyBorder="1" applyAlignment="1">
      <alignment horizontal="center" vertical="center" wrapText="1" readingOrder="1"/>
    </xf>
    <xf numFmtId="164" fontId="30" fillId="5" borderId="9" xfId="0" applyNumberFormat="1" applyFont="1" applyFill="1" applyBorder="1" applyAlignment="1">
      <alignment horizontal="center" vertical="center" wrapText="1" readingOrder="1"/>
    </xf>
    <xf numFmtId="0" fontId="7" fillId="5" borderId="9" xfId="0" applyFont="1" applyFill="1" applyBorder="1" applyAlignment="1">
      <alignment horizontal="center" vertical="center" wrapText="1"/>
    </xf>
    <xf numFmtId="164" fontId="7" fillId="5" borderId="9" xfId="0" applyNumberFormat="1" applyFont="1" applyFill="1" applyBorder="1" applyAlignment="1">
      <alignment horizontal="center" vertical="center" wrapText="1"/>
    </xf>
    <xf numFmtId="164" fontId="7" fillId="5" borderId="8" xfId="0" applyNumberFormat="1" applyFont="1" applyFill="1" applyBorder="1" applyAlignment="1">
      <alignment horizontal="center" vertical="center" wrapText="1" readingOrder="1"/>
    </xf>
    <xf numFmtId="0" fontId="7" fillId="5" borderId="0" xfId="0" applyFont="1" applyFill="1" applyBorder="1" applyAlignment="1">
      <alignment horizontal="center" vertical="center" wrapText="1" readingOrder="1"/>
    </xf>
    <xf numFmtId="0" fontId="30" fillId="5" borderId="0" xfId="0" applyFont="1" applyFill="1" applyBorder="1" applyAlignment="1">
      <alignment horizontal="center" vertical="center" wrapText="1" readingOrder="1"/>
    </xf>
    <xf numFmtId="0" fontId="7" fillId="5" borderId="0" xfId="0" applyFont="1" applyFill="1" applyBorder="1" applyAlignment="1">
      <alignment horizontal="center" vertical="center" wrapText="1"/>
    </xf>
    <xf numFmtId="164" fontId="7" fillId="5" borderId="0" xfId="0" applyNumberFormat="1" applyFont="1" applyFill="1" applyBorder="1" applyAlignment="1">
      <alignment horizontal="center" vertical="center" wrapText="1"/>
    </xf>
    <xf numFmtId="164" fontId="7" fillId="5" borderId="0" xfId="0" applyNumberFormat="1" applyFont="1" applyFill="1" applyBorder="1" applyAlignment="1">
      <alignment horizontal="center" vertical="center" wrapText="1" readingOrder="1"/>
    </xf>
    <xf numFmtId="164" fontId="30" fillId="5" borderId="0" xfId="0" applyNumberFormat="1" applyFont="1" applyFill="1" applyBorder="1" applyAlignment="1">
      <alignment horizontal="center" vertical="center" wrapText="1" readingOrder="1"/>
    </xf>
    <xf numFmtId="0" fontId="7" fillId="5" borderId="8" xfId="0" applyFont="1" applyFill="1" applyBorder="1" applyAlignment="1">
      <alignment horizontal="center" vertical="center" wrapText="1" readingOrder="1"/>
    </xf>
    <xf numFmtId="165" fontId="7" fillId="5" borderId="8" xfId="0" applyNumberFormat="1" applyFont="1" applyFill="1" applyBorder="1" applyAlignment="1">
      <alignment horizontal="center" vertical="center" wrapText="1" readingOrder="2"/>
    </xf>
    <xf numFmtId="165" fontId="7" fillId="5" borderId="0" xfId="0" applyNumberFormat="1" applyFont="1" applyFill="1" applyBorder="1" applyAlignment="1">
      <alignment horizontal="center" vertical="center" wrapText="1" readingOrder="2"/>
    </xf>
    <xf numFmtId="164" fontId="7" fillId="5" borderId="12" xfId="0" applyNumberFormat="1" applyFont="1" applyFill="1" applyBorder="1" applyAlignment="1">
      <alignment horizontal="center" vertical="center" wrapText="1" readingOrder="1"/>
    </xf>
    <xf numFmtId="164" fontId="7" fillId="5" borderId="4" xfId="0" applyNumberFormat="1" applyFont="1" applyFill="1" applyBorder="1" applyAlignment="1">
      <alignment horizontal="center" vertical="center" wrapText="1" readingOrder="1"/>
    </xf>
    <xf numFmtId="164" fontId="30" fillId="5" borderId="4" xfId="0" applyNumberFormat="1" applyFont="1" applyFill="1" applyBorder="1" applyAlignment="1">
      <alignment horizontal="center" vertical="center" wrapText="1" readingOrder="1"/>
    </xf>
    <xf numFmtId="164" fontId="7" fillId="5" borderId="4" xfId="0" applyNumberFormat="1"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164" fontId="6" fillId="0" borderId="5" xfId="0" applyNumberFormat="1" applyFont="1" applyFill="1" applyBorder="1" applyAlignment="1">
      <alignment horizontal="center" vertical="center" wrapText="1"/>
    </xf>
    <xf numFmtId="0" fontId="14" fillId="0" borderId="5" xfId="0" applyFont="1" applyBorder="1" applyAlignment="1">
      <alignment horizontal="right" vertical="center" wrapText="1" indent="1"/>
    </xf>
    <xf numFmtId="0" fontId="14" fillId="0" borderId="2" xfId="0" applyFont="1" applyBorder="1" applyAlignment="1">
      <alignment horizontal="right" vertical="center" wrapText="1" indent="1"/>
    </xf>
    <xf numFmtId="0" fontId="14" fillId="0" borderId="14" xfId="0" applyFont="1" applyFill="1" applyBorder="1" applyAlignment="1">
      <alignment horizontal="right" vertical="center" wrapText="1" indent="1"/>
    </xf>
    <xf numFmtId="164" fontId="6" fillId="0" borderId="9" xfId="0" applyNumberFormat="1" applyFont="1" applyFill="1" applyBorder="1" applyAlignment="1">
      <alignment horizontal="left" vertical="top" wrapText="1" indent="1" readingOrder="1"/>
    </xf>
    <xf numFmtId="165" fontId="27" fillId="0" borderId="4" xfId="0" applyNumberFormat="1" applyFont="1" applyFill="1" applyBorder="1" applyAlignment="1">
      <alignment horizontal="left" vertical="top" wrapText="1" indent="1" readingOrder="1"/>
    </xf>
    <xf numFmtId="3" fontId="61" fillId="0" borderId="0" xfId="5" applyNumberFormat="1" applyFont="1" applyBorder="1" applyAlignment="1">
      <alignment horizontal="right" vertical="top"/>
    </xf>
    <xf numFmtId="3" fontId="61" fillId="0" borderId="4" xfId="5" applyNumberFormat="1" applyFont="1" applyBorder="1" applyAlignment="1">
      <alignment horizontal="right" vertical="top"/>
    </xf>
    <xf numFmtId="0" fontId="6" fillId="0" borderId="10" xfId="0" applyFont="1" applyBorder="1" applyAlignment="1" applyProtection="1">
      <alignment horizontal="left" vertical="center" indent="1"/>
      <protection locked="0"/>
    </xf>
    <xf numFmtId="164" fontId="6" fillId="0" borderId="5" xfId="0" applyNumberFormat="1" applyFont="1" applyFill="1" applyBorder="1" applyAlignment="1" applyProtection="1">
      <alignment horizontal="right" vertical="top" indent="5"/>
      <protection locked="0"/>
    </xf>
    <xf numFmtId="164" fontId="7" fillId="0" borderId="2" xfId="0" applyNumberFormat="1" applyFont="1" applyFill="1" applyBorder="1" applyAlignment="1" applyProtection="1">
      <alignment horizontal="right" vertical="top" indent="5"/>
      <protection locked="0"/>
    </xf>
    <xf numFmtId="164" fontId="7" fillId="0" borderId="14" xfId="0" applyNumberFormat="1" applyFont="1" applyFill="1" applyBorder="1" applyAlignment="1" applyProtection="1">
      <alignment horizontal="right" vertical="top" indent="5"/>
      <protection locked="0"/>
    </xf>
    <xf numFmtId="0" fontId="42" fillId="0" borderId="0" xfId="2" applyFont="1" applyFill="1" applyBorder="1" applyAlignment="1">
      <alignment horizontal="center" vertical="center" wrapText="1"/>
    </xf>
    <xf numFmtId="0" fontId="10" fillId="0" borderId="0"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Fill="1" applyBorder="1" applyAlignment="1">
      <alignment horizontal="left" vertical="top" wrapText="1" indent="1"/>
    </xf>
    <xf numFmtId="0" fontId="10" fillId="0" borderId="0" xfId="0" applyFont="1" applyFill="1" applyAlignment="1">
      <alignment horizontal="center" vertical="center" wrapText="1"/>
    </xf>
    <xf numFmtId="0" fontId="16" fillId="0" borderId="5" xfId="0" applyFont="1" applyFill="1" applyBorder="1" applyAlignment="1">
      <alignment horizontal="center" vertical="center" wrapText="1" readingOrder="2"/>
    </xf>
    <xf numFmtId="172" fontId="30" fillId="0" borderId="0" xfId="11" applyNumberFormat="1" applyFont="1" applyFill="1" applyBorder="1" applyAlignment="1">
      <alignment vertical="center"/>
    </xf>
    <xf numFmtId="2" fontId="30" fillId="0" borderId="7" xfId="8" applyNumberFormat="1" applyFont="1" applyFill="1" applyBorder="1" applyAlignment="1" applyProtection="1">
      <alignment horizontal="right" vertical="center" indent="1"/>
      <protection locked="0"/>
    </xf>
    <xf numFmtId="2" fontId="30" fillId="0" borderId="10" xfId="8" applyNumberFormat="1" applyFont="1" applyFill="1" applyBorder="1" applyAlignment="1" applyProtection="1">
      <alignment horizontal="right" vertical="center" indent="1"/>
      <protection locked="0"/>
    </xf>
    <xf numFmtId="2" fontId="30" fillId="0" borderId="8" xfId="8" applyNumberFormat="1" applyFont="1" applyFill="1" applyBorder="1" applyAlignment="1" applyProtection="1">
      <alignment horizontal="right" vertical="center" indent="1"/>
      <protection locked="0"/>
    </xf>
    <xf numFmtId="2" fontId="30" fillId="0" borderId="11" xfId="8" applyNumberFormat="1" applyFont="1" applyFill="1" applyBorder="1" applyAlignment="1" applyProtection="1">
      <alignment horizontal="right" vertical="center" indent="1"/>
      <protection locked="0"/>
    </xf>
    <xf numFmtId="2" fontId="30" fillId="0" borderId="12" xfId="8" applyNumberFormat="1" applyFont="1" applyFill="1" applyBorder="1" applyAlignment="1" applyProtection="1">
      <alignment horizontal="right" vertical="center" indent="1"/>
      <protection locked="0"/>
    </xf>
    <xf numFmtId="2" fontId="30" fillId="0" borderId="13" xfId="8" applyNumberFormat="1" applyFont="1" applyFill="1" applyBorder="1" applyAlignment="1" applyProtection="1">
      <alignment horizontal="right" vertical="center" indent="1"/>
      <protection locked="0"/>
    </xf>
    <xf numFmtId="164" fontId="6" fillId="0" borderId="11" xfId="0" applyNumberFormat="1" applyFont="1" applyFill="1" applyBorder="1" applyAlignment="1">
      <alignment horizontal="right" vertical="top" indent="1"/>
    </xf>
    <xf numFmtId="164" fontId="7" fillId="5" borderId="11" xfId="0" applyNumberFormat="1" applyFont="1" applyFill="1" applyBorder="1" applyAlignment="1">
      <alignment horizontal="right" vertical="top" indent="1" readingOrder="1"/>
    </xf>
    <xf numFmtId="170" fontId="6" fillId="5" borderId="7" xfId="0" applyNumberFormat="1" applyFont="1" applyFill="1" applyBorder="1" applyAlignment="1">
      <alignment horizontal="right" vertical="top" indent="1" readingOrder="2"/>
    </xf>
    <xf numFmtId="170" fontId="6" fillId="5" borderId="9" xfId="0" applyNumberFormat="1" applyFont="1" applyFill="1" applyBorder="1" applyAlignment="1">
      <alignment horizontal="right" vertical="top" indent="1" readingOrder="2"/>
    </xf>
    <xf numFmtId="167" fontId="7" fillId="5" borderId="8" xfId="0" applyNumberFormat="1" applyFont="1" applyFill="1" applyBorder="1" applyAlignment="1">
      <alignment horizontal="right" vertical="top" indent="1" readingOrder="1"/>
    </xf>
    <xf numFmtId="167" fontId="7" fillId="5" borderId="0" xfId="0" applyNumberFormat="1" applyFont="1" applyFill="1" applyBorder="1" applyAlignment="1">
      <alignment horizontal="right" vertical="top" indent="1" readingOrder="1"/>
    </xf>
    <xf numFmtId="170" fontId="7" fillId="5" borderId="0" xfId="0" applyNumberFormat="1" applyFont="1" applyFill="1" applyBorder="1" applyAlignment="1">
      <alignment horizontal="right" vertical="top" indent="1"/>
    </xf>
    <xf numFmtId="170" fontId="7" fillId="5" borderId="8" xfId="0" applyNumberFormat="1" applyFont="1" applyFill="1" applyBorder="1" applyAlignment="1">
      <alignment horizontal="right" vertical="top" indent="1"/>
    </xf>
    <xf numFmtId="170" fontId="7" fillId="5" borderId="12" xfId="0" applyNumberFormat="1" applyFont="1" applyFill="1" applyBorder="1" applyAlignment="1">
      <alignment horizontal="right" vertical="top" indent="1"/>
    </xf>
    <xf numFmtId="170" fontId="7" fillId="5" borderId="4" xfId="0" applyNumberFormat="1" applyFont="1" applyFill="1" applyBorder="1" applyAlignment="1">
      <alignment horizontal="right" vertical="top" indent="1"/>
    </xf>
    <xf numFmtId="167" fontId="7" fillId="5" borderId="4" xfId="0" applyNumberFormat="1" applyFont="1" applyFill="1" applyBorder="1" applyAlignment="1">
      <alignment horizontal="right" vertical="top" indent="1" readingOrder="1"/>
    </xf>
    <xf numFmtId="170" fontId="7" fillId="0" borderId="0" xfId="0" applyNumberFormat="1" applyFont="1" applyFill="1" applyBorder="1" applyAlignment="1">
      <alignment horizontal="right" vertical="top" indent="1"/>
    </xf>
    <xf numFmtId="165" fontId="7" fillId="5" borderId="0" xfId="0" applyNumberFormat="1" applyFont="1" applyFill="1" applyBorder="1" applyAlignment="1">
      <alignment horizontal="right" vertical="center" wrapText="1" indent="1" readingOrder="2"/>
    </xf>
    <xf numFmtId="164" fontId="7" fillId="5" borderId="0" xfId="0" applyNumberFormat="1" applyFont="1" applyFill="1" applyAlignment="1">
      <alignment horizontal="right" vertical="center" wrapText="1" indent="1"/>
    </xf>
    <xf numFmtId="0" fontId="7" fillId="5" borderId="0" xfId="0" applyFont="1" applyFill="1" applyBorder="1" applyAlignment="1">
      <alignment horizontal="left" vertical="center" wrapText="1" indent="1" readingOrder="2"/>
    </xf>
    <xf numFmtId="165" fontId="7" fillId="5" borderId="9" xfId="1" applyNumberFormat="1" applyFont="1" applyFill="1" applyBorder="1" applyAlignment="1">
      <alignment horizontal="left" vertical="center" wrapText="1" indent="1" readingOrder="2"/>
    </xf>
    <xf numFmtId="164" fontId="7" fillId="5" borderId="9" xfId="0" applyNumberFormat="1" applyFont="1" applyFill="1" applyBorder="1" applyAlignment="1">
      <alignment horizontal="left" vertical="center" wrapText="1" indent="1" readingOrder="2"/>
    </xf>
    <xf numFmtId="164" fontId="30" fillId="5" borderId="9" xfId="0" applyNumberFormat="1" applyFont="1" applyFill="1" applyBorder="1" applyAlignment="1">
      <alignment horizontal="left" vertical="center" wrapText="1" indent="1" readingOrder="2"/>
    </xf>
    <xf numFmtId="0" fontId="7" fillId="5" borderId="0" xfId="0" applyFont="1" applyFill="1" applyAlignment="1">
      <alignment horizontal="left" vertical="center" wrapText="1" indent="1" readingOrder="2"/>
    </xf>
    <xf numFmtId="164" fontId="7" fillId="5" borderId="0" xfId="0" applyNumberFormat="1" applyFont="1" applyFill="1" applyAlignment="1">
      <alignment horizontal="left" vertical="center" wrapText="1" indent="1" readingOrder="2"/>
    </xf>
    <xf numFmtId="0" fontId="20" fillId="0" borderId="0" xfId="0" applyFont="1" applyAlignment="1">
      <alignment horizontal="left" vertical="center" wrapText="1" indent="1"/>
    </xf>
    <xf numFmtId="164" fontId="7" fillId="5" borderId="0" xfId="0" applyNumberFormat="1" applyFont="1" applyFill="1" applyBorder="1" applyAlignment="1">
      <alignment horizontal="left" vertical="center" wrapText="1" indent="1" readingOrder="2"/>
    </xf>
    <xf numFmtId="0" fontId="30" fillId="5" borderId="0" xfId="0" applyFont="1" applyFill="1" applyBorder="1" applyAlignment="1">
      <alignment horizontal="left" vertical="center" wrapText="1" indent="1" readingOrder="2"/>
    </xf>
    <xf numFmtId="164" fontId="30" fillId="5" borderId="0" xfId="0" applyNumberFormat="1" applyFont="1" applyFill="1" applyBorder="1" applyAlignment="1">
      <alignment horizontal="left" vertical="center" wrapText="1" indent="1" readingOrder="2"/>
    </xf>
    <xf numFmtId="0" fontId="0" fillId="0" borderId="0" xfId="0" applyAlignment="1">
      <alignment horizontal="left" vertical="center" wrapText="1" indent="1"/>
    </xf>
    <xf numFmtId="164" fontId="7" fillId="5" borderId="4" xfId="0" applyNumberFormat="1" applyFont="1" applyFill="1" applyBorder="1" applyAlignment="1">
      <alignment horizontal="left" vertical="center" wrapText="1" indent="1" readingOrder="2"/>
    </xf>
    <xf numFmtId="164" fontId="30" fillId="5" borderId="4" xfId="0" applyNumberFormat="1" applyFont="1" applyFill="1" applyBorder="1" applyAlignment="1">
      <alignment horizontal="left" vertical="center" wrapText="1" indent="1" readingOrder="2"/>
    </xf>
    <xf numFmtId="165" fontId="7" fillId="5" borderId="8" xfId="0" applyNumberFormat="1" applyFont="1" applyFill="1" applyBorder="1" applyAlignment="1">
      <alignment horizontal="center" vertical="center" wrapText="1" readingOrder="1"/>
    </xf>
    <xf numFmtId="165" fontId="7" fillId="5" borderId="0" xfId="0" applyNumberFormat="1" applyFont="1" applyFill="1" applyBorder="1" applyAlignment="1">
      <alignment horizontal="center" vertical="center" wrapText="1" readingOrder="1"/>
    </xf>
    <xf numFmtId="0" fontId="7" fillId="0" borderId="0" xfId="0" applyFont="1" applyFill="1" applyBorder="1" applyAlignment="1">
      <alignment horizontal="left" vertical="center" wrapText="1" indent="1" readingOrder="2"/>
    </xf>
    <xf numFmtId="165" fontId="7" fillId="0" borderId="9" xfId="1" applyNumberFormat="1" applyFont="1" applyFill="1" applyBorder="1" applyAlignment="1">
      <alignment horizontal="left" vertical="center" wrapText="1" indent="1" readingOrder="2"/>
    </xf>
    <xf numFmtId="164" fontId="7" fillId="0" borderId="9" xfId="0" applyNumberFormat="1" applyFont="1" applyFill="1" applyBorder="1" applyAlignment="1">
      <alignment horizontal="left" vertical="center" wrapText="1" indent="1" readingOrder="2"/>
    </xf>
    <xf numFmtId="164" fontId="30" fillId="0" borderId="9" xfId="0" applyNumberFormat="1" applyFont="1" applyFill="1" applyBorder="1" applyAlignment="1">
      <alignment horizontal="left" vertical="center" wrapText="1" indent="1" readingOrder="2"/>
    </xf>
    <xf numFmtId="0" fontId="7" fillId="0" borderId="0" xfId="0" applyFont="1" applyFill="1" applyAlignment="1">
      <alignment horizontal="left" vertical="center" wrapText="1" indent="1" readingOrder="2"/>
    </xf>
    <xf numFmtId="164" fontId="7" fillId="0" borderId="0" xfId="0" applyNumberFormat="1" applyFont="1" applyFill="1" applyAlignment="1">
      <alignment horizontal="left" vertical="center" wrapText="1" indent="1" readingOrder="2"/>
    </xf>
    <xf numFmtId="164" fontId="20" fillId="0" borderId="0" xfId="0" applyNumberFormat="1" applyFont="1" applyAlignment="1">
      <alignment horizontal="left" vertical="center" wrapText="1" indent="1"/>
    </xf>
    <xf numFmtId="164" fontId="7" fillId="0" borderId="0" xfId="0" applyNumberFormat="1" applyFont="1" applyFill="1" applyBorder="1" applyAlignment="1">
      <alignment horizontal="left" vertical="center" wrapText="1" indent="1" readingOrder="2"/>
    </xf>
    <xf numFmtId="0" fontId="30" fillId="0" borderId="0" xfId="0" applyFont="1" applyFill="1" applyBorder="1" applyAlignment="1">
      <alignment horizontal="left" vertical="center" wrapText="1" indent="1" readingOrder="2"/>
    </xf>
    <xf numFmtId="164" fontId="30" fillId="0" borderId="0" xfId="0" applyNumberFormat="1" applyFont="1" applyFill="1" applyBorder="1" applyAlignment="1">
      <alignment horizontal="left" vertical="center" wrapText="1" indent="1" readingOrder="2"/>
    </xf>
    <xf numFmtId="164" fontId="0" fillId="0" borderId="0" xfId="0" applyNumberFormat="1" applyAlignment="1">
      <alignment horizontal="left" vertical="center" wrapText="1" indent="1"/>
    </xf>
    <xf numFmtId="165" fontId="0" fillId="0" borderId="0" xfId="0" applyNumberFormat="1" applyAlignment="1">
      <alignment horizontal="left" vertical="center" wrapText="1" indent="1"/>
    </xf>
    <xf numFmtId="164" fontId="7" fillId="0" borderId="4" xfId="0" applyNumberFormat="1" applyFont="1" applyFill="1" applyBorder="1" applyAlignment="1">
      <alignment horizontal="left" vertical="center" wrapText="1" indent="1" readingOrder="2"/>
    </xf>
    <xf numFmtId="164" fontId="30" fillId="0" borderId="4" xfId="0" applyNumberFormat="1" applyFont="1" applyFill="1" applyBorder="1" applyAlignment="1">
      <alignment horizontal="left" vertical="center" wrapText="1" indent="1" readingOrder="2"/>
    </xf>
    <xf numFmtId="165" fontId="0" fillId="0" borderId="0" xfId="0" applyNumberFormat="1" applyFill="1" applyAlignment="1">
      <alignment horizontal="right" vertical="center" wrapText="1" indent="1" readingOrder="2"/>
    </xf>
    <xf numFmtId="165" fontId="0" fillId="0" borderId="0" xfId="0" applyNumberFormat="1" applyFill="1" applyBorder="1" applyAlignment="1">
      <alignment horizontal="right" vertical="center" wrapText="1" indent="1" readingOrder="2"/>
    </xf>
    <xf numFmtId="165" fontId="7" fillId="0" borderId="0" xfId="0" applyNumberFormat="1" applyFont="1" applyFill="1" applyBorder="1" applyAlignment="1">
      <alignment horizontal="right" vertical="center" wrapText="1" indent="1" readingOrder="2"/>
    </xf>
    <xf numFmtId="0" fontId="30" fillId="0" borderId="0" xfId="0" applyFont="1" applyFill="1" applyBorder="1" applyAlignment="1">
      <alignment horizontal="right" vertical="center" indent="1" readingOrder="1"/>
    </xf>
    <xf numFmtId="0" fontId="28" fillId="0" borderId="9" xfId="0" applyFont="1" applyFill="1" applyBorder="1" applyAlignment="1">
      <alignment horizontal="right" vertical="center" indent="1" readingOrder="1"/>
    </xf>
    <xf numFmtId="167" fontId="7" fillId="0" borderId="4" xfId="0" applyNumberFormat="1" applyFont="1" applyFill="1" applyBorder="1" applyAlignment="1">
      <alignment horizontal="right" vertical="center" indent="1" readingOrder="1"/>
    </xf>
    <xf numFmtId="0" fontId="16" fillId="0" borderId="5" xfId="1" applyFont="1" applyFill="1" applyBorder="1" applyAlignment="1">
      <alignment horizontal="right" vertical="top" wrapText="1" indent="1"/>
    </xf>
    <xf numFmtId="0" fontId="16" fillId="0" borderId="2" xfId="1" applyFont="1" applyFill="1" applyBorder="1" applyAlignment="1">
      <alignment horizontal="right" vertical="top" indent="1"/>
    </xf>
    <xf numFmtId="0" fontId="14" fillId="0" borderId="2" xfId="1" applyFont="1" applyFill="1" applyBorder="1" applyAlignment="1">
      <alignment horizontal="right" vertical="top" indent="1"/>
    </xf>
    <xf numFmtId="0" fontId="31" fillId="0" borderId="14" xfId="2" applyFont="1" applyFill="1" applyBorder="1" applyAlignment="1">
      <alignment horizontal="right" vertical="top" indent="1"/>
    </xf>
    <xf numFmtId="164" fontId="6" fillId="0" borderId="13" xfId="0" applyNumberFormat="1" applyFont="1" applyFill="1" applyBorder="1" applyAlignment="1">
      <alignment horizontal="center" vertical="top"/>
    </xf>
    <xf numFmtId="0" fontId="16" fillId="0" borderId="5" xfId="0" applyFont="1" applyBorder="1" applyAlignment="1">
      <alignment horizontal="right" vertical="top" indent="1"/>
    </xf>
    <xf numFmtId="0" fontId="16" fillId="0" borderId="14" xfId="0" applyFont="1" applyFill="1" applyBorder="1" applyAlignment="1">
      <alignment horizontal="right" vertical="top" indent="1"/>
    </xf>
    <xf numFmtId="165" fontId="6" fillId="0" borderId="9" xfId="0" applyNumberFormat="1" applyFont="1" applyFill="1" applyBorder="1" applyAlignment="1">
      <alignment horizontal="right" vertical="center" indent="1"/>
    </xf>
    <xf numFmtId="3" fontId="26" fillId="0" borderId="9" xfId="6" applyNumberFormat="1" applyFont="1" applyBorder="1" applyAlignment="1">
      <alignment horizontal="right" vertical="center" indent="1"/>
    </xf>
    <xf numFmtId="165" fontId="6" fillId="0" borderId="10" xfId="0" applyNumberFormat="1" applyFont="1" applyFill="1" applyBorder="1" applyAlignment="1">
      <alignment horizontal="right" vertical="center" indent="1"/>
    </xf>
    <xf numFmtId="164" fontId="7" fillId="0" borderId="8" xfId="0" applyNumberFormat="1" applyFont="1" applyFill="1" applyBorder="1" applyAlignment="1">
      <alignment horizontal="right" vertical="center" indent="1"/>
    </xf>
    <xf numFmtId="165" fontId="7" fillId="0" borderId="0" xfId="0" applyNumberFormat="1" applyFont="1" applyFill="1" applyBorder="1" applyAlignment="1">
      <alignment horizontal="right" vertical="center" indent="1"/>
    </xf>
    <xf numFmtId="172" fontId="30" fillId="0" borderId="0" xfId="11" applyNumberFormat="1" applyFont="1" applyFill="1" applyBorder="1" applyAlignment="1">
      <alignment horizontal="right" vertical="center" indent="1"/>
    </xf>
    <xf numFmtId="165" fontId="7" fillId="0" borderId="11" xfId="0" applyNumberFormat="1" applyFont="1" applyFill="1" applyBorder="1" applyAlignment="1">
      <alignment horizontal="right" vertical="center" indent="1"/>
    </xf>
    <xf numFmtId="3" fontId="61" fillId="0" borderId="0" xfId="5" applyNumberFormat="1" applyFont="1" applyBorder="1" applyAlignment="1">
      <alignment horizontal="right" vertical="center" indent="1"/>
    </xf>
    <xf numFmtId="164" fontId="7" fillId="0" borderId="12" xfId="0" applyNumberFormat="1" applyFont="1" applyFill="1" applyBorder="1" applyAlignment="1">
      <alignment horizontal="right" vertical="center" indent="1"/>
    </xf>
    <xf numFmtId="165" fontId="7" fillId="0" borderId="4" xfId="0" applyNumberFormat="1" applyFont="1" applyFill="1" applyBorder="1" applyAlignment="1">
      <alignment horizontal="right" vertical="center" indent="1"/>
    </xf>
    <xf numFmtId="3" fontId="61" fillId="0" borderId="4" xfId="5" applyNumberFormat="1" applyFont="1" applyBorder="1" applyAlignment="1">
      <alignment horizontal="right" vertical="center" indent="1"/>
    </xf>
    <xf numFmtId="165" fontId="7" fillId="0" borderId="13" xfId="0" applyNumberFormat="1" applyFont="1" applyFill="1" applyBorder="1" applyAlignment="1">
      <alignment horizontal="right" vertical="center" indent="1"/>
    </xf>
    <xf numFmtId="165" fontId="6" fillId="0" borderId="7" xfId="0" applyNumberFormat="1" applyFont="1" applyFill="1" applyBorder="1" applyAlignment="1">
      <alignment horizontal="right" vertical="center" indent="1"/>
    </xf>
    <xf numFmtId="2" fontId="30" fillId="0" borderId="9" xfId="8" applyNumberFormat="1" applyFont="1" applyFill="1" applyBorder="1" applyAlignment="1" applyProtection="1">
      <alignment horizontal="right" vertical="center" indent="1"/>
      <protection locked="0"/>
    </xf>
    <xf numFmtId="2" fontId="30" fillId="0" borderId="0" xfId="8" applyNumberFormat="1" applyFont="1" applyFill="1" applyBorder="1" applyAlignment="1" applyProtection="1">
      <alignment horizontal="right" vertical="center" indent="1"/>
      <protection locked="0"/>
    </xf>
    <xf numFmtId="2" fontId="30" fillId="0" borderId="4" xfId="8" applyNumberFormat="1" applyFont="1" applyFill="1" applyBorder="1" applyAlignment="1" applyProtection="1">
      <alignment horizontal="right" vertical="center" indent="1"/>
      <protection locked="0"/>
    </xf>
    <xf numFmtId="164" fontId="7" fillId="0" borderId="0" xfId="0" applyNumberFormat="1" applyFont="1" applyAlignment="1">
      <alignment horizontal="right" vertical="center" indent="1"/>
    </xf>
    <xf numFmtId="164" fontId="7" fillId="0" borderId="4" xfId="0" applyNumberFormat="1" applyFont="1" applyBorder="1" applyAlignment="1">
      <alignment horizontal="right" vertical="center" indent="1"/>
    </xf>
    <xf numFmtId="164" fontId="6" fillId="0" borderId="7" xfId="0" applyNumberFormat="1" applyFont="1" applyFill="1" applyBorder="1" applyAlignment="1">
      <alignment horizontal="right" vertical="center" indent="1"/>
    </xf>
    <xf numFmtId="164" fontId="6" fillId="0" borderId="9" xfId="0" applyNumberFormat="1" applyFont="1" applyFill="1" applyBorder="1" applyAlignment="1">
      <alignment horizontal="right" vertical="center" indent="1"/>
    </xf>
    <xf numFmtId="164" fontId="6" fillId="0" borderId="10" xfId="0" applyNumberFormat="1" applyFont="1" applyFill="1" applyBorder="1" applyAlignment="1">
      <alignment horizontal="right" vertical="center" indent="1"/>
    </xf>
    <xf numFmtId="168" fontId="7" fillId="0" borderId="0" xfId="10" applyNumberFormat="1" applyFont="1" applyFill="1" applyBorder="1" applyAlignment="1">
      <alignment horizontal="right" vertical="center" indent="1"/>
    </xf>
    <xf numFmtId="164" fontId="7" fillId="0" borderId="11" xfId="0" applyNumberFormat="1" applyFont="1" applyFill="1" applyBorder="1" applyAlignment="1">
      <alignment horizontal="right" vertical="center" indent="1"/>
    </xf>
    <xf numFmtId="164" fontId="61" fillId="0" borderId="0" xfId="0" applyNumberFormat="1" applyFont="1" applyAlignment="1">
      <alignment horizontal="right" vertical="center" indent="1"/>
    </xf>
    <xf numFmtId="168" fontId="7" fillId="0" borderId="4" xfId="10" applyNumberFormat="1" applyFont="1" applyFill="1" applyBorder="1" applyAlignment="1">
      <alignment horizontal="right" vertical="center" indent="1"/>
    </xf>
    <xf numFmtId="164" fontId="7" fillId="0" borderId="13" xfId="0" applyNumberFormat="1" applyFont="1" applyFill="1" applyBorder="1" applyAlignment="1">
      <alignment horizontal="right" vertical="center" indent="1"/>
    </xf>
    <xf numFmtId="168" fontId="6" fillId="0" borderId="9" xfId="10" applyNumberFormat="1" applyFont="1" applyFill="1" applyBorder="1" applyAlignment="1">
      <alignment horizontal="right" vertical="center" indent="1"/>
    </xf>
    <xf numFmtId="172" fontId="28" fillId="0" borderId="9" xfId="11" applyNumberFormat="1" applyFont="1" applyFill="1" applyBorder="1" applyAlignment="1">
      <alignment vertical="center"/>
    </xf>
    <xf numFmtId="164" fontId="7" fillId="0" borderId="4" xfId="0" applyNumberFormat="1" applyFont="1" applyBorder="1" applyAlignment="1">
      <alignment horizontal="right" vertical="center" indent="1" readingOrder="2"/>
    </xf>
    <xf numFmtId="164" fontId="7" fillId="0" borderId="0" xfId="0" applyNumberFormat="1" applyFont="1" applyBorder="1" applyAlignment="1">
      <alignment horizontal="right" vertical="center" indent="1" readingOrder="2"/>
    </xf>
    <xf numFmtId="164" fontId="26" fillId="0" borderId="9" xfId="0" applyNumberFormat="1" applyFont="1" applyBorder="1" applyAlignment="1">
      <alignment horizontal="right" vertical="center" indent="1" readingOrder="2"/>
    </xf>
    <xf numFmtId="164" fontId="61" fillId="0" borderId="0" xfId="0" applyNumberFormat="1" applyFont="1" applyBorder="1" applyAlignment="1">
      <alignment horizontal="right" vertical="center" indent="1" readingOrder="2"/>
    </xf>
    <xf numFmtId="164" fontId="6" fillId="0" borderId="7" xfId="0" applyNumberFormat="1" applyFont="1" applyFill="1" applyBorder="1" applyAlignment="1">
      <alignment horizontal="right" vertical="center" indent="1" readingOrder="1"/>
    </xf>
    <xf numFmtId="164" fontId="6" fillId="0" borderId="9" xfId="0" applyNumberFormat="1" applyFont="1" applyFill="1" applyBorder="1" applyAlignment="1">
      <alignment horizontal="right" vertical="center" indent="1" readingOrder="1"/>
    </xf>
    <xf numFmtId="164" fontId="6" fillId="0" borderId="10" xfId="0" applyNumberFormat="1" applyFont="1" applyFill="1" applyBorder="1" applyAlignment="1">
      <alignment horizontal="right" vertical="center" indent="1" readingOrder="1"/>
    </xf>
    <xf numFmtId="164" fontId="7" fillId="0" borderId="8" xfId="0" applyNumberFormat="1" applyFont="1" applyFill="1" applyBorder="1" applyAlignment="1">
      <alignment horizontal="right" vertical="center" indent="1" readingOrder="1"/>
    </xf>
    <xf numFmtId="164" fontId="7" fillId="0" borderId="0" xfId="0" applyNumberFormat="1" applyFont="1" applyFill="1" applyBorder="1" applyAlignment="1">
      <alignment horizontal="right" vertical="center" indent="1" readingOrder="1"/>
    </xf>
    <xf numFmtId="164" fontId="7" fillId="0" borderId="11" xfId="0" applyNumberFormat="1" applyFont="1" applyFill="1" applyBorder="1" applyAlignment="1">
      <alignment horizontal="right" vertical="center" indent="1" readingOrder="1"/>
    </xf>
    <xf numFmtId="164" fontId="7" fillId="0" borderId="12" xfId="0" applyNumberFormat="1" applyFont="1" applyFill="1" applyBorder="1" applyAlignment="1">
      <alignment horizontal="right" vertical="center" indent="1" readingOrder="1"/>
    </xf>
    <xf numFmtId="164" fontId="7" fillId="0" borderId="4" xfId="0" applyNumberFormat="1" applyFont="1" applyFill="1" applyBorder="1" applyAlignment="1">
      <alignment horizontal="right" vertical="center" indent="1" readingOrder="1"/>
    </xf>
    <xf numFmtId="164" fontId="7" fillId="0" borderId="13" xfId="0" applyNumberFormat="1" applyFont="1" applyFill="1" applyBorder="1" applyAlignment="1">
      <alignment horizontal="right" vertical="center" indent="1" readingOrder="1"/>
    </xf>
    <xf numFmtId="164" fontId="7" fillId="5" borderId="10" xfId="0" applyNumberFormat="1" applyFont="1" applyFill="1" applyBorder="1" applyAlignment="1">
      <alignment horizontal="left" vertical="center" wrapText="1" indent="1" readingOrder="2"/>
    </xf>
    <xf numFmtId="164" fontId="7" fillId="5" borderId="11" xfId="0" applyNumberFormat="1" applyFont="1" applyFill="1" applyBorder="1" applyAlignment="1">
      <alignment horizontal="left" vertical="center" wrapText="1" indent="1" readingOrder="2"/>
    </xf>
    <xf numFmtId="164" fontId="7" fillId="5" borderId="11" xfId="0" applyNumberFormat="1" applyFont="1" applyFill="1" applyBorder="1" applyAlignment="1">
      <alignment horizontal="right" vertical="center" wrapText="1" indent="1"/>
    </xf>
    <xf numFmtId="164" fontId="7" fillId="5" borderId="13" xfId="0" applyNumberFormat="1" applyFont="1" applyFill="1" applyBorder="1" applyAlignment="1">
      <alignment horizontal="left" vertical="center" wrapText="1" indent="1" readingOrder="2"/>
    </xf>
    <xf numFmtId="164" fontId="7" fillId="5" borderId="10" xfId="0" applyNumberFormat="1" applyFont="1" applyFill="1" applyBorder="1" applyAlignment="1">
      <alignment horizontal="center" vertical="center" wrapText="1"/>
    </xf>
    <xf numFmtId="164" fontId="7" fillId="5" borderId="11" xfId="0" applyNumberFormat="1" applyFont="1" applyFill="1" applyBorder="1" applyAlignment="1">
      <alignment horizontal="center" vertical="center" wrapText="1"/>
    </xf>
    <xf numFmtId="164" fontId="7" fillId="5" borderId="13" xfId="0" applyNumberFormat="1" applyFont="1" applyFill="1" applyBorder="1" applyAlignment="1">
      <alignment horizontal="center" vertical="center" wrapText="1"/>
    </xf>
    <xf numFmtId="0" fontId="6" fillId="0" borderId="0" xfId="0" applyFont="1" applyFill="1" applyAlignment="1">
      <alignment horizontal="right" vertical="center" indent="1" readingOrder="2"/>
    </xf>
    <xf numFmtId="164" fontId="6" fillId="0" borderId="0" xfId="0" applyNumberFormat="1" applyFont="1" applyFill="1" applyAlignment="1">
      <alignment horizontal="right" vertical="center" indent="1" readingOrder="2"/>
    </xf>
    <xf numFmtId="0" fontId="7" fillId="0" borderId="0" xfId="0" applyFont="1" applyFill="1" applyAlignment="1">
      <alignment horizontal="right" vertical="center" indent="1" readingOrder="2"/>
    </xf>
    <xf numFmtId="164" fontId="7" fillId="0" borderId="0" xfId="0" applyNumberFormat="1" applyFont="1" applyFill="1" applyAlignment="1">
      <alignment horizontal="right" vertical="center" indent="1" readingOrder="2"/>
    </xf>
    <xf numFmtId="165" fontId="6" fillId="0" borderId="0" xfId="0" applyNumberFormat="1" applyFont="1" applyBorder="1" applyAlignment="1">
      <alignment horizontal="right" vertical="center" indent="1"/>
    </xf>
    <xf numFmtId="165" fontId="6" fillId="0" borderId="0" xfId="0" applyNumberFormat="1" applyFont="1" applyFill="1" applyBorder="1" applyAlignment="1">
      <alignment horizontal="right" vertical="center" indent="1"/>
    </xf>
    <xf numFmtId="165" fontId="7" fillId="0" borderId="0" xfId="0" applyNumberFormat="1" applyFont="1" applyBorder="1" applyAlignment="1">
      <alignment horizontal="right" vertical="center" indent="1"/>
    </xf>
    <xf numFmtId="0" fontId="6" fillId="0" borderId="10" xfId="0" applyFont="1" applyBorder="1" applyAlignment="1">
      <alignment horizontal="left" vertical="center" indent="1"/>
    </xf>
    <xf numFmtId="0" fontId="6" fillId="0" borderId="11" xfId="0" applyFont="1" applyFill="1" applyBorder="1" applyAlignment="1">
      <alignment horizontal="left" vertical="center" indent="1"/>
    </xf>
    <xf numFmtId="0" fontId="7" fillId="0" borderId="11" xfId="0" applyFont="1" applyFill="1" applyBorder="1" applyAlignment="1">
      <alignment horizontal="left" vertical="center" indent="1"/>
    </xf>
    <xf numFmtId="0" fontId="7" fillId="0" borderId="11" xfId="1" applyFont="1" applyFill="1" applyBorder="1" applyAlignment="1">
      <alignment horizontal="left" vertical="center" indent="1"/>
    </xf>
    <xf numFmtId="0" fontId="6" fillId="0" borderId="13" xfId="0" applyFont="1" applyFill="1" applyBorder="1" applyAlignment="1">
      <alignment horizontal="left" vertical="center" indent="1"/>
    </xf>
    <xf numFmtId="0" fontId="16" fillId="0" borderId="5" xfId="0" applyFont="1" applyBorder="1" applyAlignment="1">
      <alignment horizontal="center" vertical="center" wrapText="1"/>
    </xf>
    <xf numFmtId="0" fontId="16" fillId="0" borderId="5" xfId="0" applyFont="1" applyFill="1" applyBorder="1" applyAlignment="1">
      <alignment horizontal="center" vertical="center" wrapText="1" readingOrder="2"/>
    </xf>
    <xf numFmtId="164" fontId="7" fillId="0" borderId="0" xfId="1" applyNumberFormat="1" applyFont="1" applyFill="1" applyBorder="1" applyAlignment="1">
      <alignment vertical="center"/>
    </xf>
    <xf numFmtId="164" fontId="28" fillId="0" borderId="7" xfId="0" applyNumberFormat="1" applyFont="1" applyFill="1" applyBorder="1" applyAlignment="1">
      <alignment horizontal="right" vertical="top" indent="1"/>
    </xf>
    <xf numFmtId="164" fontId="28" fillId="0" borderId="9" xfId="0" applyNumberFormat="1" applyFont="1" applyFill="1" applyBorder="1" applyAlignment="1">
      <alignment horizontal="right" vertical="top" indent="1"/>
    </xf>
    <xf numFmtId="164" fontId="28" fillId="0" borderId="10" xfId="0" applyNumberFormat="1" applyFont="1" applyFill="1" applyBorder="1" applyAlignment="1">
      <alignment horizontal="right" vertical="top" indent="1"/>
    </xf>
    <xf numFmtId="164" fontId="28" fillId="0" borderId="8" xfId="0" applyNumberFormat="1" applyFont="1" applyFill="1" applyBorder="1" applyAlignment="1">
      <alignment horizontal="right" vertical="top" indent="1" readingOrder="1"/>
    </xf>
    <xf numFmtId="164" fontId="28" fillId="0" borderId="0" xfId="0" applyNumberFormat="1" applyFont="1" applyFill="1" applyBorder="1" applyAlignment="1">
      <alignment horizontal="right" vertical="top" indent="1" readingOrder="1"/>
    </xf>
    <xf numFmtId="164" fontId="28" fillId="0" borderId="11" xfId="0" applyNumberFormat="1" applyFont="1" applyFill="1" applyBorder="1" applyAlignment="1">
      <alignment horizontal="right" vertical="top" indent="1" readingOrder="1"/>
    </xf>
    <xf numFmtId="164" fontId="30" fillId="0" borderId="8" xfId="0" applyNumberFormat="1" applyFont="1" applyFill="1" applyBorder="1" applyAlignment="1">
      <alignment horizontal="right" vertical="top" indent="1" readingOrder="1"/>
    </xf>
    <xf numFmtId="164" fontId="30" fillId="0" borderId="0" xfId="0" applyNumberFormat="1" applyFont="1" applyFill="1" applyBorder="1" applyAlignment="1">
      <alignment horizontal="right" vertical="top" indent="1" readingOrder="1"/>
    </xf>
    <xf numFmtId="164" fontId="30" fillId="5" borderId="8" xfId="0" applyNumberFormat="1" applyFont="1" applyFill="1" applyBorder="1" applyAlignment="1">
      <alignment horizontal="right" vertical="top" indent="1" readingOrder="1"/>
    </xf>
    <xf numFmtId="167" fontId="30" fillId="0" borderId="0" xfId="0" applyNumberFormat="1" applyFont="1" applyFill="1" applyBorder="1" applyAlignment="1">
      <alignment horizontal="right" vertical="center" indent="1" readingOrder="1"/>
    </xf>
    <xf numFmtId="167" fontId="30" fillId="0" borderId="8" xfId="0" applyNumberFormat="1" applyFont="1" applyFill="1" applyBorder="1" applyAlignment="1">
      <alignment horizontal="right" vertical="top" indent="1" readingOrder="1"/>
    </xf>
    <xf numFmtId="169" fontId="30" fillId="0" borderId="0" xfId="0" applyNumberFormat="1" applyFont="1" applyFill="1" applyBorder="1" applyAlignment="1">
      <alignment horizontal="right" vertical="top" indent="1" readingOrder="1"/>
    </xf>
    <xf numFmtId="169" fontId="30" fillId="0" borderId="8" xfId="0" applyNumberFormat="1" applyFont="1" applyFill="1" applyBorder="1" applyAlignment="1">
      <alignment horizontal="right" vertical="top" indent="1"/>
    </xf>
    <xf numFmtId="164" fontId="28" fillId="0" borderId="12" xfId="0" applyNumberFormat="1" applyFont="1" applyFill="1" applyBorder="1" applyAlignment="1">
      <alignment horizontal="right" vertical="top" indent="1" readingOrder="1"/>
    </xf>
    <xf numFmtId="164" fontId="28" fillId="0" borderId="13" xfId="0" applyNumberFormat="1" applyFont="1" applyFill="1" applyBorder="1" applyAlignment="1">
      <alignment horizontal="right" vertical="top" indent="1" readingOrder="1"/>
    </xf>
    <xf numFmtId="0" fontId="40" fillId="0" borderId="0" xfId="2" applyFont="1" applyFill="1" applyBorder="1" applyAlignment="1">
      <alignment horizontal="center" vertical="center" wrapText="1"/>
    </xf>
    <xf numFmtId="0" fontId="42" fillId="0" borderId="0" xfId="2" applyFont="1" applyFill="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14" fillId="0" borderId="0" xfId="0" applyFont="1" applyBorder="1" applyAlignment="1">
      <alignment horizontal="right" vertical="top" wrapText="1" indent="1" readingOrder="2"/>
    </xf>
    <xf numFmtId="0" fontId="7" fillId="0" borderId="0" xfId="0" applyFont="1" applyBorder="1" applyAlignment="1">
      <alignment horizontal="left" vertical="top" wrapText="1" indent="1" readingOrder="1"/>
    </xf>
    <xf numFmtId="0" fontId="53" fillId="0" borderId="0" xfId="0" applyFont="1" applyAlignment="1">
      <alignment horizontal="right" vertical="top" wrapText="1" indent="1" readingOrder="2"/>
    </xf>
    <xf numFmtId="0" fontId="30" fillId="0" borderId="0" xfId="0" applyFont="1" applyAlignment="1">
      <alignment horizontal="left" vertical="top" wrapText="1" indent="1" readingOrder="1"/>
    </xf>
    <xf numFmtId="0" fontId="53" fillId="0" borderId="0" xfId="0" applyFont="1" applyFill="1" applyAlignment="1">
      <alignment horizontal="right" vertical="top" wrapText="1" indent="1" readingOrder="2"/>
    </xf>
    <xf numFmtId="0" fontId="7" fillId="0" borderId="9" xfId="0" applyFont="1" applyBorder="1" applyAlignment="1">
      <alignment horizontal="left" vertical="top" wrapText="1" indent="1" readingOrder="1"/>
    </xf>
    <xf numFmtId="0" fontId="14" fillId="0" borderId="0" xfId="0" applyFont="1" applyFill="1" applyBorder="1" applyAlignment="1">
      <alignment horizontal="right" vertical="top" wrapText="1" indent="1" readingOrder="2"/>
    </xf>
    <xf numFmtId="0" fontId="14" fillId="0" borderId="9" xfId="0" applyFont="1" applyFill="1" applyBorder="1" applyAlignment="1">
      <alignment horizontal="right" vertical="top" wrapText="1" indent="1" readingOrder="2"/>
    </xf>
    <xf numFmtId="0" fontId="50" fillId="0" borderId="0" xfId="0" applyFont="1" applyAlignment="1">
      <alignment horizontal="right" vertical="top" wrapText="1" indent="1" readingOrder="2"/>
    </xf>
    <xf numFmtId="0" fontId="50" fillId="0" borderId="0" xfId="0" applyFont="1" applyFill="1" applyAlignment="1">
      <alignment horizontal="right" vertical="top" wrapText="1" indent="1" readingOrder="2"/>
    </xf>
    <xf numFmtId="0" fontId="16" fillId="0" borderId="14" xfId="0" applyFont="1" applyBorder="1" applyAlignment="1">
      <alignment horizontal="center" vertical="center" wrapText="1"/>
    </xf>
    <xf numFmtId="0" fontId="7" fillId="0" borderId="0" xfId="0" applyFont="1" applyBorder="1" applyAlignment="1">
      <alignment horizontal="left" vertical="top" wrapText="1" indent="1"/>
    </xf>
    <xf numFmtId="0" fontId="7" fillId="0" borderId="0" xfId="0" applyFont="1" applyFill="1" applyAlignment="1">
      <alignment horizontal="left" vertical="top" wrapText="1" indent="1" readingOrder="1"/>
    </xf>
    <xf numFmtId="0" fontId="52" fillId="0" borderId="0" xfId="0" applyFont="1" applyBorder="1" applyAlignment="1">
      <alignment horizontal="right" vertical="top" wrapText="1" indent="1" readingOrder="2"/>
    </xf>
    <xf numFmtId="0" fontId="52" fillId="0" borderId="0" xfId="0" applyFont="1" applyFill="1" applyBorder="1" applyAlignment="1">
      <alignment horizontal="right" vertical="top" wrapText="1" indent="1" readingOrder="2"/>
    </xf>
    <xf numFmtId="0" fontId="30" fillId="0" borderId="0" xfId="0" applyFont="1" applyFill="1" applyBorder="1" applyAlignment="1">
      <alignment horizontal="left" vertical="top" wrapText="1" indent="1"/>
    </xf>
    <xf numFmtId="0" fontId="30" fillId="0" borderId="9" xfId="0" applyFont="1" applyFill="1" applyBorder="1" applyAlignment="1">
      <alignment horizontal="left" vertical="top" wrapText="1" indent="1"/>
    </xf>
    <xf numFmtId="0" fontId="30" fillId="0" borderId="0" xfId="0" applyFont="1" applyFill="1" applyAlignment="1">
      <alignment horizontal="left" vertical="top" indent="1" readingOrder="1"/>
    </xf>
    <xf numFmtId="0" fontId="30" fillId="0" borderId="0" xfId="0" applyFont="1" applyAlignment="1">
      <alignment horizontal="left" vertical="top" indent="1" readingOrder="1"/>
    </xf>
    <xf numFmtId="0" fontId="30" fillId="0" borderId="0" xfId="0" applyFont="1" applyFill="1" applyAlignment="1">
      <alignment horizontal="left" vertical="top" wrapText="1" indent="1" readingOrder="1"/>
    </xf>
    <xf numFmtId="0" fontId="55" fillId="0" borderId="0" xfId="0" applyFont="1" applyFill="1" applyBorder="1" applyAlignment="1">
      <alignment horizontal="right" vertical="top" wrapText="1" indent="1" readingOrder="2"/>
    </xf>
    <xf numFmtId="0" fontId="30" fillId="0" borderId="0" xfId="0" applyFont="1" applyBorder="1" applyAlignment="1">
      <alignment horizontal="left" vertical="top" wrapText="1" indent="1"/>
    </xf>
    <xf numFmtId="0" fontId="29" fillId="0" borderId="0"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7" fillId="0" borderId="0" xfId="1" applyFont="1" applyFill="1" applyBorder="1" applyAlignment="1">
      <alignment horizontal="left" vertical="top" wrapText="1" indent="1" readingOrder="1"/>
    </xf>
    <xf numFmtId="0" fontId="30" fillId="0" borderId="0" xfId="0" applyFont="1" applyFill="1" applyBorder="1" applyAlignment="1">
      <alignment horizontal="left" vertical="top" wrapText="1" indent="1" readingOrder="1"/>
    </xf>
    <xf numFmtId="0" fontId="52" fillId="0" borderId="9" xfId="0" applyFont="1" applyFill="1" applyBorder="1" applyAlignment="1">
      <alignment horizontal="right" vertical="top" wrapText="1" indent="1" readingOrder="2"/>
    </xf>
    <xf numFmtId="0" fontId="57" fillId="0" borderId="0" xfId="0" applyFont="1" applyFill="1" applyBorder="1" applyAlignment="1">
      <alignment horizontal="right" vertical="top" wrapText="1" indent="1" readingOrder="2"/>
    </xf>
    <xf numFmtId="0" fontId="0" fillId="0" borderId="0" xfId="0" applyAlignment="1">
      <alignment horizontal="right" vertical="top" wrapText="1" indent="1" readingOrder="2"/>
    </xf>
    <xf numFmtId="0" fontId="30" fillId="0" borderId="0" xfId="0" applyFont="1" applyAlignment="1">
      <alignment horizontal="left" vertical="top" wrapText="1" indent="1"/>
    </xf>
    <xf numFmtId="0" fontId="12" fillId="5" borderId="0" xfId="1" applyFont="1" applyFill="1" applyAlignment="1">
      <alignment horizontal="center" vertical="center" wrapText="1"/>
    </xf>
    <xf numFmtId="0" fontId="10"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7" fillId="0" borderId="0" xfId="1" applyFont="1" applyFill="1" applyBorder="1" applyAlignment="1">
      <alignment horizontal="left" vertical="center" wrapText="1"/>
    </xf>
    <xf numFmtId="0" fontId="7" fillId="0" borderId="4" xfId="1" applyFont="1" applyFill="1" applyBorder="1" applyAlignment="1">
      <alignment horizontal="left" vertical="center" wrapText="1"/>
    </xf>
    <xf numFmtId="0" fontId="6" fillId="0" borderId="3" xfId="1" applyFont="1" applyFill="1" applyBorder="1" applyAlignment="1">
      <alignment horizontal="left" vertical="center" wrapText="1" indent="1"/>
    </xf>
    <xf numFmtId="0" fontId="6" fillId="0" borderId="1" xfId="1" applyFont="1" applyFill="1" applyBorder="1" applyAlignment="1">
      <alignment horizontal="left" vertical="center" wrapText="1" indent="1"/>
    </xf>
    <xf numFmtId="0" fontId="7" fillId="0" borderId="4" xfId="1" applyFont="1" applyFill="1" applyBorder="1" applyAlignment="1">
      <alignment horizontal="right" vertical="top" wrapText="1"/>
    </xf>
    <xf numFmtId="0" fontId="30" fillId="0" borderId="0" xfId="0" applyFont="1" applyFill="1" applyAlignment="1">
      <alignment horizontal="left" vertical="center" wrapText="1" indent="1"/>
    </xf>
    <xf numFmtId="0" fontId="30"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52" fillId="0" borderId="0" xfId="0" applyFont="1" applyAlignment="1">
      <alignment horizontal="right" vertical="center" wrapText="1" indent="1" readingOrder="2"/>
    </xf>
    <xf numFmtId="0" fontId="52" fillId="0" borderId="0" xfId="0" applyFont="1" applyFill="1" applyBorder="1" applyAlignment="1">
      <alignment horizontal="right" vertical="center" wrapText="1" indent="1" readingOrder="2"/>
    </xf>
    <xf numFmtId="0" fontId="14" fillId="0" borderId="0" xfId="0" applyFont="1" applyFill="1" applyBorder="1" applyAlignment="1">
      <alignment horizontal="right" vertical="center" wrapText="1" indent="1"/>
    </xf>
    <xf numFmtId="0" fontId="40" fillId="0" borderId="0" xfId="2" applyFont="1" applyFill="1" applyAlignment="1">
      <alignment horizontal="center" vertical="center" wrapText="1"/>
    </xf>
    <xf numFmtId="0" fontId="10" fillId="0" borderId="0" xfId="0" applyFont="1" applyFill="1" applyBorder="1" applyAlignment="1">
      <alignment horizontal="center" vertical="center" wrapText="1"/>
    </xf>
    <xf numFmtId="0" fontId="30" fillId="0" borderId="9" xfId="0" applyFont="1" applyFill="1" applyBorder="1" applyAlignment="1">
      <alignment horizontal="left" vertical="center" wrapText="1" indent="1"/>
    </xf>
    <xf numFmtId="0" fontId="52" fillId="0" borderId="9" xfId="0" applyFont="1" applyFill="1" applyBorder="1" applyAlignment="1">
      <alignment horizontal="right" vertical="center" wrapText="1" indent="1" readingOrder="2"/>
    </xf>
    <xf numFmtId="0" fontId="51" fillId="0" borderId="0" xfId="0" applyFont="1" applyBorder="1" applyAlignment="1">
      <alignment horizontal="right" vertical="top" wrapText="1" indent="1" readingOrder="2"/>
    </xf>
    <xf numFmtId="0" fontId="14" fillId="0" borderId="0" xfId="1" applyFont="1" applyFill="1" applyBorder="1" applyAlignment="1">
      <alignment horizontal="right" vertical="top" wrapText="1" indent="1" readingOrder="2"/>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16" fillId="0" borderId="5" xfId="0" applyFont="1" applyBorder="1" applyAlignment="1">
      <alignment horizontal="center" vertical="center" readingOrder="2"/>
    </xf>
    <xf numFmtId="0" fontId="16" fillId="0" borderId="14" xfId="0" applyFont="1" applyBorder="1" applyAlignment="1">
      <alignment horizontal="center" vertical="center" readingOrder="2"/>
    </xf>
    <xf numFmtId="0" fontId="43" fillId="0" borderId="0" xfId="0" applyFont="1" applyFill="1" applyBorder="1" applyAlignment="1">
      <alignment horizontal="left" vertical="top" wrapText="1" indent="1"/>
    </xf>
    <xf numFmtId="0" fontId="43" fillId="0" borderId="0" xfId="0" applyFont="1" applyBorder="1" applyAlignment="1">
      <alignment horizontal="left" vertical="top" wrapText="1" indent="1"/>
    </xf>
    <xf numFmtId="0" fontId="43" fillId="0" borderId="9" xfId="0" applyFont="1" applyBorder="1" applyAlignment="1">
      <alignment horizontal="left" vertical="top" wrapText="1" indent="1"/>
    </xf>
    <xf numFmtId="0" fontId="43" fillId="0" borderId="0" xfId="0" applyFont="1" applyAlignment="1">
      <alignment horizontal="left" vertical="top" wrapText="1" indent="1"/>
    </xf>
    <xf numFmtId="0" fontId="67" fillId="0" borderId="0" xfId="7" applyFont="1" applyAlignment="1">
      <alignment horizontal="left" vertical="top" wrapText="1" indent="1" readingOrder="1"/>
    </xf>
    <xf numFmtId="0" fontId="7" fillId="0" borderId="0" xfId="0" applyFont="1" applyAlignment="1">
      <alignment horizontal="left" vertical="top" wrapText="1" indent="1"/>
    </xf>
    <xf numFmtId="0" fontId="40" fillId="0" borderId="0" xfId="2" applyFont="1" applyFill="1" applyAlignment="1">
      <alignment horizontal="center" vertical="center"/>
    </xf>
    <xf numFmtId="0" fontId="10" fillId="0" borderId="0" xfId="0" applyFont="1" applyFill="1" applyAlignment="1">
      <alignment horizontal="center" vertical="center" wrapText="1"/>
    </xf>
    <xf numFmtId="0" fontId="16" fillId="0" borderId="5" xfId="0" applyFont="1" applyFill="1" applyBorder="1" applyAlignment="1">
      <alignment horizontal="center" vertical="center"/>
    </xf>
    <xf numFmtId="0" fontId="16"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7" fillId="0" borderId="0" xfId="0" applyFont="1" applyFill="1" applyBorder="1" applyAlignment="1">
      <alignment horizontal="left" vertical="top" wrapText="1" indent="1"/>
    </xf>
    <xf numFmtId="0" fontId="7" fillId="0" borderId="9" xfId="0" applyFont="1" applyFill="1" applyBorder="1" applyAlignment="1">
      <alignment horizontal="left" vertical="top" wrapText="1" indent="1"/>
    </xf>
    <xf numFmtId="0" fontId="54" fillId="0" borderId="9" xfId="0" applyFont="1" applyFill="1" applyBorder="1" applyAlignment="1">
      <alignment horizontal="right" vertical="top" wrapText="1" indent="1" readingOrder="2"/>
    </xf>
    <xf numFmtId="0" fontId="8" fillId="0" borderId="0" xfId="0" applyFont="1" applyFill="1" applyBorder="1" applyAlignment="1">
      <alignment horizontal="left" vertical="top" wrapText="1" indent="1"/>
    </xf>
    <xf numFmtId="0" fontId="39" fillId="0" borderId="0" xfId="2" applyFont="1" applyFill="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right" vertical="top" wrapText="1" readingOrder="2"/>
    </xf>
    <xf numFmtId="0" fontId="45" fillId="8" borderId="0" xfId="0" applyFont="1" applyFill="1" applyBorder="1" applyAlignment="1">
      <alignment horizontal="right" vertical="top" wrapText="1" readingOrder="2"/>
    </xf>
    <xf numFmtId="0" fontId="52" fillId="0" borderId="0" xfId="0" applyFont="1" applyFill="1" applyAlignment="1">
      <alignment horizontal="right" vertical="top" wrapText="1" indent="1" readingOrder="2"/>
    </xf>
    <xf numFmtId="0" fontId="0" fillId="0" borderId="0" xfId="0" applyAlignment="1">
      <alignment horizontal="left" vertical="top" wrapText="1" indent="1" readingOrder="1"/>
    </xf>
    <xf numFmtId="0" fontId="14" fillId="0" borderId="0" xfId="0" applyFont="1" applyFill="1" applyBorder="1" applyAlignment="1">
      <alignment horizontal="right" vertical="top" readingOrder="2"/>
    </xf>
    <xf numFmtId="0" fontId="14" fillId="0" borderId="0" xfId="0" applyFont="1" applyBorder="1" applyAlignment="1">
      <alignment horizontal="right" vertical="top" wrapText="1" readingOrder="2"/>
    </xf>
    <xf numFmtId="0" fontId="14" fillId="0" borderId="0" xfId="0" applyFont="1" applyFill="1" applyBorder="1" applyAlignment="1">
      <alignment horizontal="right" vertical="top" wrapText="1" readingOrder="2"/>
    </xf>
    <xf numFmtId="0" fontId="54" fillId="0" borderId="0" xfId="0" applyFont="1" applyFill="1" applyBorder="1" applyAlignment="1">
      <alignment horizontal="right" vertical="top" wrapText="1" indent="1" readingOrder="2"/>
    </xf>
    <xf numFmtId="0" fontId="0" fillId="0" borderId="0" xfId="0" applyBorder="1" applyAlignment="1">
      <alignment horizontal="left" vertical="top" wrapText="1" indent="1" readingOrder="1"/>
    </xf>
    <xf numFmtId="0" fontId="0" fillId="0" borderId="9" xfId="0" applyBorder="1" applyAlignment="1">
      <alignment horizontal="left" vertical="top" wrapText="1" indent="1" readingOrder="1"/>
    </xf>
    <xf numFmtId="0" fontId="16" fillId="0" borderId="5" xfId="0" applyFont="1" applyBorder="1" applyAlignment="1">
      <alignment horizontal="center" vertical="center"/>
    </xf>
    <xf numFmtId="0" fontId="16" fillId="0" borderId="14" xfId="0" applyFont="1" applyBorder="1" applyAlignment="1">
      <alignment horizontal="center" vertical="center"/>
    </xf>
    <xf numFmtId="0" fontId="51" fillId="0" borderId="9" xfId="0" applyFont="1" applyBorder="1" applyAlignment="1">
      <alignment horizontal="right" vertical="top" wrapText="1" indent="1" readingOrder="2"/>
    </xf>
    <xf numFmtId="0" fontId="0" fillId="0" borderId="0" xfId="0" applyBorder="1" applyAlignment="1">
      <alignment horizontal="right" vertical="top" wrapText="1" indent="1" readingOrder="2"/>
    </xf>
    <xf numFmtId="0" fontId="7" fillId="0" borderId="0" xfId="0" applyFont="1" applyBorder="1" applyAlignment="1">
      <alignment horizontal="left" vertical="top" wrapText="1"/>
    </xf>
    <xf numFmtId="0" fontId="40" fillId="0" borderId="0" xfId="2" applyFont="1" applyFill="1" applyBorder="1" applyAlignment="1">
      <alignment horizontal="center" vertical="center"/>
    </xf>
    <xf numFmtId="0" fontId="10" fillId="0" borderId="0" xfId="0" applyFont="1" applyBorder="1" applyAlignment="1">
      <alignment horizontal="center" vertical="center" wrapText="1" readingOrder="1"/>
    </xf>
    <xf numFmtId="0" fontId="16" fillId="0" borderId="15" xfId="0" applyFont="1" applyBorder="1" applyAlignment="1">
      <alignment horizontal="center" vertical="center" readingOrder="2"/>
    </xf>
    <xf numFmtId="0" fontId="52" fillId="0" borderId="9" xfId="0" applyFont="1" applyBorder="1" applyAlignment="1">
      <alignment horizontal="right" vertical="top" wrapText="1" indent="1" readingOrder="2"/>
    </xf>
    <xf numFmtId="0" fontId="6" fillId="0" borderId="15" xfId="0" applyFont="1" applyBorder="1" applyAlignment="1">
      <alignment horizontal="center" vertical="center" readingOrder="2"/>
    </xf>
    <xf numFmtId="0" fontId="30" fillId="0" borderId="9" xfId="0" applyFont="1" applyBorder="1" applyAlignment="1">
      <alignment horizontal="left" vertical="top" wrapText="1" indent="1"/>
    </xf>
    <xf numFmtId="0" fontId="52" fillId="0" borderId="0" xfId="0" applyFont="1" applyAlignment="1">
      <alignment horizontal="right" vertical="top" indent="1" readingOrder="2"/>
    </xf>
    <xf numFmtId="0" fontId="32" fillId="0" borderId="0" xfId="0" applyFont="1" applyBorder="1" applyAlignment="1">
      <alignment horizontal="left" vertical="top" wrapText="1"/>
    </xf>
    <xf numFmtId="0" fontId="17" fillId="0" borderId="0" xfId="0" applyFont="1" applyBorder="1" applyAlignment="1">
      <alignment horizontal="left" vertical="top" wrapText="1"/>
    </xf>
    <xf numFmtId="0" fontId="32" fillId="0" borderId="0" xfId="0" applyFont="1" applyFill="1" applyBorder="1" applyAlignment="1">
      <alignment horizontal="left" vertical="top" wrapText="1" indent="1"/>
    </xf>
    <xf numFmtId="0" fontId="35" fillId="0" borderId="0" xfId="0" applyFont="1" applyBorder="1" applyAlignment="1">
      <alignment horizontal="left" vertical="top" wrapText="1" indent="1"/>
    </xf>
    <xf numFmtId="0" fontId="14" fillId="0" borderId="0" xfId="0" applyFont="1" applyBorder="1" applyAlignment="1">
      <alignment horizontal="right" vertical="top" readingOrder="2"/>
    </xf>
    <xf numFmtId="0" fontId="7" fillId="0" borderId="0" xfId="0" applyFont="1" applyFill="1" applyBorder="1" applyAlignment="1">
      <alignment horizontal="left" vertical="top" wrapText="1"/>
    </xf>
    <xf numFmtId="0" fontId="46" fillId="8" borderId="0" xfId="0" applyFont="1" applyFill="1" applyBorder="1" applyAlignment="1">
      <alignment horizontal="left" vertical="top" wrapText="1"/>
    </xf>
    <xf numFmtId="164" fontId="40" fillId="0" borderId="0" xfId="2" applyNumberFormat="1" applyFont="1" applyFill="1" applyBorder="1" applyAlignment="1">
      <alignment horizontal="center" vertical="center" wrapText="1" readingOrder="2"/>
    </xf>
    <xf numFmtId="164" fontId="10" fillId="0" borderId="0"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xf>
    <xf numFmtId="164" fontId="16" fillId="0" borderId="2" xfId="0" applyNumberFormat="1" applyFont="1" applyFill="1" applyBorder="1" applyAlignment="1">
      <alignment horizontal="center" vertical="center"/>
    </xf>
    <xf numFmtId="164" fontId="16" fillId="0" borderId="14" xfId="0" applyNumberFormat="1" applyFont="1" applyFill="1" applyBorder="1" applyAlignment="1">
      <alignment horizontal="center" vertical="center"/>
    </xf>
    <xf numFmtId="164" fontId="6" fillId="0" borderId="5" xfId="0" applyNumberFormat="1" applyFont="1" applyFill="1" applyBorder="1" applyAlignment="1">
      <alignment horizontal="center" vertical="center" wrapText="1"/>
    </xf>
    <xf numFmtId="164" fontId="30" fillId="0" borderId="0" xfId="0" applyNumberFormat="1" applyFont="1" applyFill="1" applyBorder="1" applyAlignment="1">
      <alignment horizontal="left" vertical="top" wrapText="1" indent="1"/>
    </xf>
    <xf numFmtId="0" fontId="30" fillId="0" borderId="0" xfId="0" applyFont="1" applyBorder="1" applyAlignment="1">
      <alignment horizontal="right" vertical="top" wrapText="1" indent="1" readingOrder="2"/>
    </xf>
    <xf numFmtId="164" fontId="30" fillId="0" borderId="0" xfId="0" applyNumberFormat="1" applyFont="1" applyFill="1" applyBorder="1" applyAlignment="1">
      <alignment horizontal="left" vertical="top" indent="1"/>
    </xf>
    <xf numFmtId="0" fontId="51" fillId="0" borderId="0" xfId="0" applyFont="1" applyFill="1" applyBorder="1" applyAlignment="1">
      <alignment horizontal="right" vertical="top" wrapText="1" indent="1" readingOrder="2"/>
    </xf>
    <xf numFmtId="0" fontId="12" fillId="0" borderId="0" xfId="0" applyFont="1" applyAlignment="1">
      <alignment horizontal="center" wrapText="1"/>
    </xf>
    <xf numFmtId="0" fontId="10" fillId="0" borderId="0" xfId="0" applyFont="1" applyAlignment="1">
      <alignment horizontal="center" wrapText="1"/>
    </xf>
    <xf numFmtId="0" fontId="16" fillId="0" borderId="5"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0" xfId="0" applyFont="1" applyAlignment="1">
      <alignment wrapText="1"/>
    </xf>
    <xf numFmtId="0" fontId="14" fillId="0" borderId="0" xfId="0" applyFont="1" applyBorder="1" applyAlignment="1">
      <alignment horizontal="right" vertical="center" wrapText="1" indent="1" readingOrder="2"/>
    </xf>
    <xf numFmtId="0" fontId="17" fillId="0" borderId="0" xfId="0" applyFont="1" applyAlignment="1">
      <alignment horizontal="right" vertical="top" wrapText="1" readingOrder="2"/>
    </xf>
    <xf numFmtId="0" fontId="14" fillId="0" borderId="0" xfId="0" applyFont="1" applyAlignment="1">
      <alignment horizontal="right" vertical="top" wrapText="1" readingOrder="2"/>
    </xf>
    <xf numFmtId="0" fontId="17" fillId="0" borderId="0" xfId="0" applyFont="1" applyAlignment="1">
      <alignment horizontal="justify" wrapText="1"/>
    </xf>
    <xf numFmtId="0" fontId="7" fillId="0" borderId="0" xfId="0" applyFont="1" applyAlignment="1">
      <alignment horizontal="justify" wrapText="1"/>
    </xf>
    <xf numFmtId="0" fontId="14" fillId="0" borderId="0" xfId="0" applyFont="1" applyBorder="1" applyAlignment="1">
      <alignment horizontal="right" vertical="top" wrapText="1"/>
    </xf>
    <xf numFmtId="0" fontId="7" fillId="0" borderId="0" xfId="0" applyFont="1" applyBorder="1" applyAlignment="1">
      <alignment horizontal="left" vertical="center" wrapText="1" indent="1" readingOrder="1"/>
    </xf>
    <xf numFmtId="0" fontId="0" fillId="0" borderId="0" xfId="0" applyAlignment="1">
      <alignment horizontal="left" vertical="center" indent="1"/>
    </xf>
    <xf numFmtId="0" fontId="12" fillId="0" borderId="0" xfId="0" applyFont="1" applyBorder="1" applyAlignment="1">
      <alignment horizontal="center" vertical="center" wrapText="1"/>
    </xf>
    <xf numFmtId="0" fontId="0" fillId="0" borderId="0" xfId="0" applyAlignment="1"/>
    <xf numFmtId="0" fontId="10" fillId="0" borderId="0" xfId="0" applyFont="1" applyBorder="1" applyAlignment="1">
      <alignment horizontal="center" vertical="top" wrapText="1" readingOrder="1"/>
    </xf>
    <xf numFmtId="0" fontId="0" fillId="0" borderId="0" xfId="0" applyAlignment="1">
      <alignment vertical="top"/>
    </xf>
    <xf numFmtId="0" fontId="15" fillId="0" borderId="0" xfId="0" applyFont="1" applyBorder="1" applyAlignment="1">
      <alignment horizontal="right" vertical="center" wrapText="1" indent="1" readingOrder="2"/>
    </xf>
    <xf numFmtId="0" fontId="16" fillId="0" borderId="5" xfId="0" applyFont="1" applyFill="1" applyBorder="1" applyAlignment="1">
      <alignment horizontal="center" vertical="center" wrapText="1" readingOrder="2"/>
    </xf>
    <xf numFmtId="0" fontId="0" fillId="0" borderId="14" xfId="0" applyBorder="1" applyAlignment="1">
      <alignment horizontal="center" vertical="center"/>
    </xf>
    <xf numFmtId="0" fontId="26" fillId="0" borderId="5" xfId="0" applyFont="1" applyFill="1" applyBorder="1" applyAlignment="1">
      <alignment horizontal="center" vertical="center" wrapText="1" readingOrder="2"/>
    </xf>
    <xf numFmtId="0" fontId="0" fillId="0" borderId="14" xfId="0" applyBorder="1" applyAlignment="1"/>
  </cellXfs>
  <cellStyles count="13">
    <cellStyle name="Comma" xfId="10" builtinId="3"/>
    <cellStyle name="Comma 2" xfId="9"/>
    <cellStyle name="Good" xfId="2" builtinId="26"/>
    <cellStyle name="Heading 2 2" xfId="4"/>
    <cellStyle name="Neutral" xfId="3" builtinId="28"/>
    <cellStyle name="Normal" xfId="0" builtinId="0"/>
    <cellStyle name="Normal 2" xfId="8"/>
    <cellStyle name="Normal 3" xfId="7"/>
    <cellStyle name="Normal 3 2" xfId="12"/>
    <cellStyle name="Normal 4" xfId="6"/>
    <cellStyle name="Normal_Sheet1" xfId="5"/>
    <cellStyle name="Normal_temp" xfId="11"/>
    <cellStyle name="Normal_water table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sheetPr codeName="Sheet1">
    <tabColor rgb="FF00B050"/>
  </sheetPr>
  <dimension ref="A1:O44"/>
  <sheetViews>
    <sheetView rightToLeft="1" view="pageBreakPreview" topLeftCell="A7" zoomScale="115" zoomScaleNormal="100" zoomScaleSheetLayoutView="115" workbookViewId="0">
      <selection activeCell="N14" sqref="N14"/>
    </sheetView>
  </sheetViews>
  <sheetFormatPr defaultColWidth="9.140625" defaultRowHeight="12.75"/>
  <cols>
    <col min="1" max="1" width="26.85546875" style="236" customWidth="1"/>
    <col min="2" max="10" width="8.7109375" style="236" customWidth="1"/>
    <col min="11" max="11" width="32.28515625" style="236" customWidth="1"/>
    <col min="12" max="12" width="9.140625" style="236"/>
    <col min="13" max="13" width="4.28515625" style="236" customWidth="1"/>
    <col min="14" max="14" width="10.7109375" style="236" bestFit="1" customWidth="1"/>
    <col min="15" max="15" width="13.28515625" style="236" bestFit="1" customWidth="1"/>
    <col min="16" max="16384" width="9.140625" style="236"/>
  </cols>
  <sheetData>
    <row r="1" spans="1:15" ht="24.75" customHeight="1">
      <c r="A1" s="549" t="s">
        <v>226</v>
      </c>
      <c r="B1" s="550"/>
      <c r="C1" s="550"/>
      <c r="D1" s="550"/>
      <c r="E1" s="550"/>
      <c r="F1" s="550"/>
      <c r="G1" s="550"/>
      <c r="H1" s="550"/>
      <c r="I1" s="550"/>
      <c r="J1" s="550"/>
      <c r="K1" s="550"/>
    </row>
    <row r="2" spans="1:15" ht="19.5" customHeight="1">
      <c r="A2" s="551" t="s">
        <v>227</v>
      </c>
      <c r="B2" s="551"/>
      <c r="C2" s="551"/>
      <c r="D2" s="551"/>
      <c r="E2" s="551"/>
      <c r="F2" s="551"/>
      <c r="G2" s="551"/>
      <c r="H2" s="551"/>
      <c r="I2" s="551"/>
      <c r="J2" s="551"/>
      <c r="K2" s="551"/>
    </row>
    <row r="3" spans="1:15" ht="17.100000000000001" customHeight="1">
      <c r="A3" s="237" t="s">
        <v>76</v>
      </c>
      <c r="B3" s="233"/>
      <c r="C3" s="233"/>
      <c r="D3" s="233"/>
      <c r="E3" s="233"/>
      <c r="F3" s="233"/>
      <c r="G3" s="233"/>
      <c r="H3" s="347"/>
      <c r="I3" s="403"/>
      <c r="J3" s="233"/>
      <c r="K3" s="238" t="s">
        <v>77</v>
      </c>
      <c r="N3" s="239"/>
      <c r="O3" s="240"/>
    </row>
    <row r="4" spans="1:15" ht="17.100000000000001" customHeight="1">
      <c r="A4" s="553" t="s">
        <v>26</v>
      </c>
      <c r="B4" s="187" t="s">
        <v>18</v>
      </c>
      <c r="C4" s="241"/>
      <c r="D4" s="241"/>
      <c r="E4" s="241"/>
      <c r="F4" s="242"/>
      <c r="G4" s="242"/>
      <c r="H4" s="242"/>
      <c r="I4" s="242"/>
      <c r="J4" s="298" t="s">
        <v>19</v>
      </c>
      <c r="K4" s="555" t="s">
        <v>25</v>
      </c>
      <c r="N4" s="239"/>
      <c r="O4" s="240"/>
    </row>
    <row r="5" spans="1:15" ht="17.100000000000001" customHeight="1">
      <c r="A5" s="554"/>
      <c r="B5" s="142">
        <v>2010</v>
      </c>
      <c r="C5" s="142">
        <v>2011</v>
      </c>
      <c r="D5" s="142">
        <v>2012</v>
      </c>
      <c r="E5" s="243">
        <v>2013</v>
      </c>
      <c r="F5" s="142">
        <v>2014</v>
      </c>
      <c r="G5" s="142">
        <v>2015</v>
      </c>
      <c r="H5" s="142">
        <v>2016</v>
      </c>
      <c r="I5" s="142">
        <v>2017</v>
      </c>
      <c r="J5" s="142">
        <v>2018</v>
      </c>
      <c r="K5" s="556"/>
      <c r="N5" s="239"/>
      <c r="O5" s="240"/>
    </row>
    <row r="6" spans="1:15" s="244" customFormat="1" ht="17.25" customHeight="1">
      <c r="A6" s="391" t="s">
        <v>233</v>
      </c>
      <c r="B6" s="444">
        <v>331.1</v>
      </c>
      <c r="C6" s="445">
        <v>323.89999999999998</v>
      </c>
      <c r="D6" s="446">
        <v>349.2</v>
      </c>
      <c r="E6" s="447">
        <v>365.7</v>
      </c>
      <c r="F6" s="448">
        <v>342.7</v>
      </c>
      <c r="G6" s="448">
        <v>365.3</v>
      </c>
      <c r="H6" s="449">
        <v>363.6</v>
      </c>
      <c r="I6" s="449">
        <v>375.2</v>
      </c>
      <c r="J6" s="450">
        <f>J7+J8+J11+J12</f>
        <v>389.5</v>
      </c>
      <c r="K6" s="302" t="s">
        <v>234</v>
      </c>
      <c r="O6" s="240"/>
    </row>
    <row r="7" spans="1:15" s="244" customFormat="1" ht="24" customHeight="1">
      <c r="A7" s="392" t="s">
        <v>235</v>
      </c>
      <c r="B7" s="451">
        <v>244</v>
      </c>
      <c r="C7" s="444">
        <v>245.5</v>
      </c>
      <c r="D7" s="444">
        <v>253.3</v>
      </c>
      <c r="E7" s="452">
        <v>262.89999999999998</v>
      </c>
      <c r="F7" s="448">
        <v>246.3</v>
      </c>
      <c r="G7" s="448">
        <v>250.5</v>
      </c>
      <c r="H7" s="449">
        <v>251.6</v>
      </c>
      <c r="I7" s="449">
        <f>'2'!I7+'3'!I7</f>
        <v>264.5</v>
      </c>
      <c r="J7" s="435">
        <f>'2'!J7+'3'!J7</f>
        <v>274.2</v>
      </c>
      <c r="K7" s="303" t="s">
        <v>236</v>
      </c>
      <c r="O7" s="240"/>
    </row>
    <row r="8" spans="1:15" ht="17.25" customHeight="1">
      <c r="A8" s="392" t="s">
        <v>237</v>
      </c>
      <c r="B8" s="444">
        <v>26.8</v>
      </c>
      <c r="C8" s="444">
        <v>21.4</v>
      </c>
      <c r="D8" s="451">
        <v>39.299999999999997</v>
      </c>
      <c r="E8" s="453">
        <v>39.5</v>
      </c>
      <c r="F8" s="449">
        <v>28.2</v>
      </c>
      <c r="G8" s="449">
        <v>40.700000000000003</v>
      </c>
      <c r="H8" s="449">
        <v>29</v>
      </c>
      <c r="I8" s="449">
        <v>23.5</v>
      </c>
      <c r="J8" s="439">
        <v>25.5</v>
      </c>
      <c r="K8" s="304" t="s">
        <v>238</v>
      </c>
    </row>
    <row r="9" spans="1:15" ht="24" customHeight="1">
      <c r="A9" s="392" t="s">
        <v>159</v>
      </c>
      <c r="B9" s="444">
        <v>178</v>
      </c>
      <c r="C9" s="444">
        <v>185.5</v>
      </c>
      <c r="D9" s="451">
        <v>199.9</v>
      </c>
      <c r="E9" s="453">
        <v>198.4</v>
      </c>
      <c r="F9" s="449">
        <v>191.3</v>
      </c>
      <c r="G9" s="449">
        <v>214.9</v>
      </c>
      <c r="H9" s="449">
        <v>210.2</v>
      </c>
      <c r="I9" s="449">
        <v>213.2</v>
      </c>
      <c r="J9" s="454">
        <f>'2'!J9+'3'!J9</f>
        <v>214</v>
      </c>
      <c r="K9" s="304" t="s">
        <v>160</v>
      </c>
    </row>
    <row r="10" spans="1:15" ht="37.5" customHeight="1">
      <c r="A10" s="392" t="s">
        <v>40</v>
      </c>
      <c r="B10" s="458" t="s">
        <v>58</v>
      </c>
      <c r="C10" s="459" t="s">
        <v>58</v>
      </c>
      <c r="D10" s="451">
        <v>77</v>
      </c>
      <c r="E10" s="451">
        <v>79.094504688893196</v>
      </c>
      <c r="F10" s="451">
        <v>79.33863872349508</v>
      </c>
      <c r="G10" s="449">
        <v>82.2</v>
      </c>
      <c r="H10" s="449">
        <v>83</v>
      </c>
      <c r="I10" s="449">
        <v>88.3</v>
      </c>
      <c r="J10" s="455">
        <f>(('10'!C6+'9'!C6)*1000000*1000 /('9'!E6+'10'!E6))/365.25</f>
        <v>87.3</v>
      </c>
      <c r="K10" s="304" t="s">
        <v>64</v>
      </c>
    </row>
    <row r="11" spans="1:15" ht="21" customHeight="1">
      <c r="A11" s="392" t="s">
        <v>239</v>
      </c>
      <c r="B11" s="460" t="s">
        <v>58</v>
      </c>
      <c r="C11" s="460" t="s">
        <v>58</v>
      </c>
      <c r="D11" s="460" t="s">
        <v>58</v>
      </c>
      <c r="E11" s="460" t="s">
        <v>58</v>
      </c>
      <c r="F11" s="449">
        <v>4.7</v>
      </c>
      <c r="G11" s="449">
        <v>3.9</v>
      </c>
      <c r="H11" s="449">
        <v>3.9</v>
      </c>
      <c r="I11" s="449">
        <f>'3'!I11</f>
        <v>4</v>
      </c>
      <c r="J11" s="454">
        <v>4.0999999999999996</v>
      </c>
      <c r="K11" s="304" t="s">
        <v>240</v>
      </c>
      <c r="N11" s="247"/>
      <c r="O11" s="240"/>
    </row>
    <row r="12" spans="1:15" s="244" customFormat="1" ht="37.5" customHeight="1" thickBot="1">
      <c r="A12" s="393" t="s">
        <v>241</v>
      </c>
      <c r="B12" s="456">
        <v>60.3</v>
      </c>
      <c r="C12" s="456">
        <v>57</v>
      </c>
      <c r="D12" s="456">
        <v>56.6</v>
      </c>
      <c r="E12" s="457">
        <v>63.3</v>
      </c>
      <c r="F12" s="449">
        <v>63.5</v>
      </c>
      <c r="G12" s="449">
        <v>70.2</v>
      </c>
      <c r="H12" s="449">
        <v>79.099999999999994</v>
      </c>
      <c r="I12" s="449">
        <f>'2'!I12+'3'!I12</f>
        <v>83.2</v>
      </c>
      <c r="J12" s="435">
        <v>85.7</v>
      </c>
      <c r="K12" s="305" t="s">
        <v>242</v>
      </c>
      <c r="N12" s="248"/>
      <c r="O12" s="240"/>
    </row>
    <row r="13" spans="1:15" s="244" customFormat="1" ht="37.5" customHeight="1" thickTop="1">
      <c r="A13" s="563" t="s">
        <v>225</v>
      </c>
      <c r="B13" s="564"/>
      <c r="C13" s="564"/>
      <c r="D13" s="564"/>
      <c r="E13" s="564"/>
      <c r="F13" s="562" t="s">
        <v>165</v>
      </c>
      <c r="G13" s="562"/>
      <c r="H13" s="562"/>
      <c r="I13" s="562"/>
      <c r="J13" s="562"/>
      <c r="K13" s="562"/>
      <c r="O13" s="240"/>
    </row>
    <row r="14" spans="1:15" s="244" customFormat="1" ht="105" customHeight="1">
      <c r="A14" s="565" t="s">
        <v>153</v>
      </c>
      <c r="B14" s="566"/>
      <c r="C14" s="566"/>
      <c r="D14" s="566"/>
      <c r="E14" s="566"/>
      <c r="F14" s="560" t="s">
        <v>154</v>
      </c>
      <c r="G14" s="560"/>
      <c r="H14" s="560"/>
      <c r="I14" s="560"/>
      <c r="J14" s="560"/>
      <c r="K14" s="560"/>
    </row>
    <row r="15" spans="1:15" s="244" customFormat="1" ht="18" customHeight="1">
      <c r="A15" s="559" t="s">
        <v>229</v>
      </c>
      <c r="B15" s="561"/>
      <c r="C15" s="561"/>
      <c r="D15" s="561"/>
      <c r="E15" s="561"/>
      <c r="F15" s="560" t="s">
        <v>230</v>
      </c>
      <c r="G15" s="560"/>
      <c r="H15" s="560"/>
      <c r="I15" s="560"/>
      <c r="J15" s="560"/>
      <c r="K15" s="560"/>
    </row>
    <row r="16" spans="1:15" s="244" customFormat="1" ht="25.5" customHeight="1">
      <c r="A16" s="559" t="s">
        <v>219</v>
      </c>
      <c r="B16" s="559"/>
      <c r="C16" s="559"/>
      <c r="D16" s="559"/>
      <c r="E16" s="559"/>
      <c r="F16" s="560" t="s">
        <v>231</v>
      </c>
      <c r="G16" s="560"/>
      <c r="H16" s="560"/>
      <c r="I16" s="560"/>
      <c r="J16" s="560"/>
      <c r="K16" s="560"/>
    </row>
    <row r="17" spans="1:11" s="244" customFormat="1" ht="18" customHeight="1">
      <c r="A17" s="559" t="s">
        <v>228</v>
      </c>
      <c r="B17" s="561"/>
      <c r="C17" s="561"/>
      <c r="D17" s="561"/>
      <c r="E17" s="561"/>
      <c r="F17" s="560" t="s">
        <v>232</v>
      </c>
      <c r="G17" s="560"/>
      <c r="H17" s="560"/>
      <c r="I17" s="560"/>
      <c r="J17" s="560"/>
      <c r="K17" s="560"/>
    </row>
    <row r="18" spans="1:11" s="244" customFormat="1" ht="14.25" customHeight="1">
      <c r="A18" s="559" t="s">
        <v>38</v>
      </c>
      <c r="B18" s="559"/>
      <c r="C18" s="559"/>
      <c r="D18" s="559"/>
      <c r="E18" s="559"/>
      <c r="F18" s="560" t="s">
        <v>39</v>
      </c>
      <c r="G18" s="560"/>
      <c r="H18" s="560"/>
      <c r="I18" s="560"/>
      <c r="J18" s="560"/>
      <c r="K18" s="560"/>
    </row>
    <row r="19" spans="1:11" s="169" customFormat="1" ht="24.75" customHeight="1">
      <c r="A19" s="557" t="s">
        <v>195</v>
      </c>
      <c r="B19" s="557"/>
      <c r="C19" s="557"/>
      <c r="D19" s="557"/>
      <c r="E19" s="557"/>
      <c r="F19" s="558" t="s">
        <v>196</v>
      </c>
      <c r="G19" s="558"/>
      <c r="H19" s="558"/>
      <c r="I19" s="558"/>
      <c r="J19" s="558"/>
      <c r="K19" s="558"/>
    </row>
    <row r="20" spans="1:11" ht="17.100000000000001" customHeight="1">
      <c r="A20" s="250"/>
      <c r="B20" s="250"/>
      <c r="C20" s="250"/>
      <c r="D20" s="250"/>
      <c r="E20" s="250"/>
      <c r="F20" s="250"/>
      <c r="G20" s="250"/>
      <c r="H20" s="250"/>
      <c r="I20" s="250"/>
      <c r="J20" s="250"/>
    </row>
    <row r="21" spans="1:11" ht="17.100000000000001" customHeight="1">
      <c r="B21" s="251"/>
      <c r="C21" s="251"/>
      <c r="D21" s="251"/>
      <c r="E21" s="251"/>
    </row>
    <row r="22" spans="1:11" ht="17.100000000000001" customHeight="1">
      <c r="B22" s="251"/>
      <c r="C22" s="251"/>
      <c r="D22" s="251"/>
      <c r="E22" s="251"/>
    </row>
    <row r="23" spans="1:11" ht="17.100000000000001" customHeight="1">
      <c r="B23" s="251"/>
      <c r="C23" s="251"/>
      <c r="D23" s="251"/>
      <c r="E23" s="251"/>
    </row>
    <row r="24" spans="1:11" ht="17.100000000000001" customHeight="1"/>
    <row r="25" spans="1:11" ht="17.100000000000001" customHeight="1"/>
    <row r="26" spans="1:11" ht="17.100000000000001" customHeight="1"/>
    <row r="27" spans="1:11" ht="17.100000000000001" customHeight="1"/>
    <row r="28" spans="1:11" ht="17.100000000000001" customHeight="1"/>
    <row r="29" spans="1:11" ht="17.100000000000001" customHeight="1"/>
    <row r="30" spans="1:11" ht="17.100000000000001" customHeight="1"/>
    <row r="31" spans="1:11" ht="17.100000000000001" customHeight="1"/>
    <row r="32" spans="1:11" ht="17.100000000000001" customHeight="1"/>
    <row r="33" spans="1:9" ht="17.100000000000001" customHeight="1"/>
    <row r="36" spans="1:9" ht="23.25">
      <c r="A36" s="549"/>
      <c r="B36" s="550"/>
      <c r="C36" s="550"/>
      <c r="D36" s="550"/>
      <c r="E36" s="550"/>
      <c r="F36" s="550"/>
      <c r="G36" s="252"/>
      <c r="H36" s="346"/>
      <c r="I36" s="402"/>
    </row>
    <row r="37" spans="1:9" ht="15">
      <c r="A37" s="551"/>
      <c r="B37" s="551"/>
      <c r="C37" s="551"/>
      <c r="D37" s="551"/>
      <c r="E37" s="551"/>
      <c r="F37" s="551"/>
      <c r="G37" s="233"/>
      <c r="H37" s="347"/>
      <c r="I37" s="403"/>
    </row>
    <row r="38" spans="1:9" ht="15">
      <c r="A38" s="233"/>
      <c r="B38" s="233"/>
      <c r="C38" s="233"/>
      <c r="D38" s="233"/>
      <c r="E38" s="233"/>
      <c r="F38" s="233"/>
      <c r="G38" s="233"/>
      <c r="H38" s="347"/>
      <c r="I38" s="403"/>
    </row>
    <row r="39" spans="1:9" ht="20.25">
      <c r="A39" s="552"/>
      <c r="B39" s="253"/>
      <c r="C39" s="254"/>
      <c r="D39" s="254"/>
      <c r="E39" s="254"/>
      <c r="F39" s="255"/>
      <c r="G39" s="255"/>
      <c r="H39" s="255"/>
      <c r="I39" s="255"/>
    </row>
    <row r="40" spans="1:9">
      <c r="A40" s="552"/>
      <c r="B40" s="256"/>
      <c r="C40" s="256"/>
      <c r="D40" s="256"/>
      <c r="E40" s="256"/>
      <c r="F40" s="256"/>
      <c r="G40" s="256"/>
      <c r="H40" s="256"/>
      <c r="I40" s="256"/>
    </row>
    <row r="41" spans="1:9" ht="20.25">
      <c r="A41" s="234"/>
      <c r="B41" s="245"/>
      <c r="C41" s="245"/>
      <c r="D41" s="245"/>
      <c r="E41" s="257"/>
      <c r="F41" s="246"/>
      <c r="G41" s="246"/>
      <c r="H41" s="246"/>
      <c r="I41" s="246"/>
    </row>
    <row r="42" spans="1:9" ht="20.25">
      <c r="A42" s="234"/>
      <c r="B42" s="245"/>
      <c r="C42" s="245"/>
      <c r="D42" s="245"/>
      <c r="E42" s="245"/>
      <c r="F42" s="245"/>
      <c r="G42" s="245"/>
      <c r="H42" s="245"/>
      <c r="I42" s="245"/>
    </row>
    <row r="43" spans="1:9" ht="20.25">
      <c r="A43" s="234"/>
      <c r="B43" s="245"/>
      <c r="C43" s="245"/>
      <c r="D43" s="245"/>
      <c r="E43" s="245"/>
      <c r="F43" s="246"/>
      <c r="G43" s="246"/>
      <c r="H43" s="246"/>
      <c r="I43" s="246"/>
    </row>
    <row r="44" spans="1:9" ht="20.25">
      <c r="A44" s="235"/>
      <c r="B44" s="258"/>
      <c r="C44" s="259"/>
      <c r="D44" s="246"/>
      <c r="E44" s="246"/>
      <c r="F44" s="246"/>
      <c r="G44" s="246"/>
      <c r="H44" s="246"/>
      <c r="I44" s="246"/>
    </row>
  </sheetData>
  <customSheetViews>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tToHeight="0" orientation="landscape" r:id="rId1"/>
      <headerFooter scaleWithDoc="0" alignWithMargins="0">
        <oddHeader>&amp;L&amp;8PCBS:  Water Tables, 2015&amp;R&amp;"Simplified Arabic,Regular"&amp;8&amp;K00+000  ا&amp;K01+000PCBS:  جداول المياه، 2015</oddHeader>
        <oddFooter>&amp;C&amp;P</oddFooter>
      </headerFooter>
    </customSheetView>
    <customSheetView guid="{8B9883A3-B301-4038-9D38-6F93C555057A}" showPageBreaks="1" printArea="1" view="pageLayout">
      <selection activeCell="A16" sqref="A16:E16"/>
      <pageMargins left="0.59055118110236227" right="0.59055118110236227" top="0.86614173228346458" bottom="0.59055118110236227" header="0.51181102362204722" footer="0.51181102362204722"/>
      <printOptions horizontalCentered="1"/>
      <pageSetup paperSize="9" fitToHeight="0" orientation="landscape" r:id="rId2"/>
      <headerFooter scaleWithDoc="0" alignWithMargins="0">
        <oddHeader>&amp;L&amp;8PCBS:  Water Tables, 2015&amp;R&amp;"Simplified Arabic,Regular"&amp;8&amp;K00+000  ا&amp;K01+000PCBS:  جداول المياه، 2015</oddHeader>
        <oddFooter>&amp;C&amp;P</oddFooter>
      </headerFooter>
    </customSheetView>
  </customSheetViews>
  <mergeCells count="21">
    <mergeCell ref="A1:K1"/>
    <mergeCell ref="A2:K2"/>
    <mergeCell ref="A17:E17"/>
    <mergeCell ref="A16:E16"/>
    <mergeCell ref="F16:K16"/>
    <mergeCell ref="F13:K13"/>
    <mergeCell ref="F15:K15"/>
    <mergeCell ref="F17:K17"/>
    <mergeCell ref="F14:K14"/>
    <mergeCell ref="A13:E13"/>
    <mergeCell ref="A14:E14"/>
    <mergeCell ref="A15:E15"/>
    <mergeCell ref="A36:F36"/>
    <mergeCell ref="A37:F37"/>
    <mergeCell ref="A39:A40"/>
    <mergeCell ref="A4:A5"/>
    <mergeCell ref="K4:K5"/>
    <mergeCell ref="A19:E19"/>
    <mergeCell ref="F19:K19"/>
    <mergeCell ref="A18:E18"/>
    <mergeCell ref="F18:K18"/>
  </mergeCells>
  <phoneticPr fontId="0" type="noConversion"/>
  <printOptions horizontalCentered="1"/>
  <pageMargins left="0.59055118110236227" right="0.59055118110236227" top="0.86614173228346458" bottom="0.59055118110236227" header="0.51181102362204722" footer="0.51181102362204722"/>
  <pageSetup paperSize="9" scale="95" fitToHeight="0"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10.xml><?xml version="1.0" encoding="utf-8"?>
<worksheet xmlns="http://schemas.openxmlformats.org/spreadsheetml/2006/main" xmlns:r="http://schemas.openxmlformats.org/officeDocument/2006/relationships">
  <sheetPr codeName="Sheet8">
    <tabColor rgb="FF00B050"/>
  </sheetPr>
  <dimension ref="A1:H29"/>
  <sheetViews>
    <sheetView rightToLeft="1" tabSelected="1" view="pageBreakPreview" zoomScale="115" zoomScaleNormal="100" zoomScaleSheetLayoutView="115" workbookViewId="0">
      <selection activeCell="B32" sqref="B32"/>
    </sheetView>
  </sheetViews>
  <sheetFormatPr defaultColWidth="17.7109375" defaultRowHeight="21"/>
  <cols>
    <col min="1" max="1" width="16.85546875" style="29" customWidth="1"/>
    <col min="2" max="2" width="17.42578125" style="1" customWidth="1"/>
    <col min="3" max="3" width="18.140625" style="1" customWidth="1"/>
    <col min="4" max="4" width="14.7109375" style="1" customWidth="1"/>
    <col min="5" max="5" width="16.28515625" style="289" customWidth="1"/>
    <col min="6" max="6" width="18.7109375" style="1" customWidth="1"/>
    <col min="7" max="7" width="22" style="1" customWidth="1"/>
    <col min="8" max="8" width="17.7109375" style="2"/>
    <col min="9" max="16384" width="17.7109375" style="1"/>
  </cols>
  <sheetData>
    <row r="1" spans="1:8" s="26" customFormat="1" ht="24.75" customHeight="1">
      <c r="A1" s="651" t="s">
        <v>207</v>
      </c>
      <c r="B1" s="651"/>
      <c r="C1" s="651"/>
      <c r="D1" s="651"/>
      <c r="E1" s="651"/>
      <c r="F1" s="651"/>
      <c r="G1" s="651"/>
      <c r="H1" s="25"/>
    </row>
    <row r="2" spans="1:8" s="24" customFormat="1" ht="32.25" customHeight="1">
      <c r="A2" s="652" t="s">
        <v>208</v>
      </c>
      <c r="B2" s="652"/>
      <c r="C2" s="652"/>
      <c r="D2" s="652"/>
      <c r="E2" s="652"/>
      <c r="F2" s="652"/>
      <c r="G2" s="652"/>
      <c r="H2" s="113"/>
    </row>
    <row r="3" spans="1:8" s="24" customFormat="1" ht="6" customHeight="1">
      <c r="A3" s="130"/>
      <c r="B3" s="130"/>
      <c r="C3" s="130"/>
      <c r="D3" s="130"/>
      <c r="E3" s="344"/>
      <c r="F3" s="130"/>
      <c r="G3" s="130"/>
      <c r="H3" s="113"/>
    </row>
    <row r="4" spans="1:8" s="12" customFormat="1" ht="42.75">
      <c r="A4" s="653" t="s">
        <v>27</v>
      </c>
      <c r="B4" s="136" t="s">
        <v>150</v>
      </c>
      <c r="C4" s="72" t="s">
        <v>84</v>
      </c>
      <c r="D4" s="72" t="s">
        <v>152</v>
      </c>
      <c r="E4" s="407" t="s">
        <v>205</v>
      </c>
      <c r="F4" s="72" t="s">
        <v>40</v>
      </c>
      <c r="G4" s="655" t="s">
        <v>28</v>
      </c>
      <c r="H4" s="126"/>
    </row>
    <row r="5" spans="1:8" s="12" customFormat="1" ht="48" customHeight="1">
      <c r="A5" s="653"/>
      <c r="B5" s="230" t="s">
        <v>117</v>
      </c>
      <c r="C5" s="231" t="s">
        <v>116</v>
      </c>
      <c r="D5" s="213" t="s">
        <v>80</v>
      </c>
      <c r="E5" s="308" t="s">
        <v>206</v>
      </c>
      <c r="F5" s="231" t="s">
        <v>64</v>
      </c>
      <c r="G5" s="655"/>
      <c r="H5" s="126"/>
    </row>
    <row r="6" spans="1:8" s="35" customFormat="1" ht="15.95" customHeight="1">
      <c r="A6" s="223" t="s">
        <v>0</v>
      </c>
      <c r="B6" s="489">
        <f>SUM(B7:B11)</f>
        <v>95.1</v>
      </c>
      <c r="C6" s="490">
        <f>SUM(C7:C11)</f>
        <v>59.5</v>
      </c>
      <c r="D6" s="490">
        <f>B6-C6</f>
        <v>35.6</v>
      </c>
      <c r="E6" s="497">
        <f>SUM(E7:E11)</f>
        <v>1961407</v>
      </c>
      <c r="F6" s="491">
        <f t="shared" ref="F6:F11" si="0">((C6*1000000*1000)/E6)/365.25</f>
        <v>83.1</v>
      </c>
      <c r="G6" s="226" t="s">
        <v>15</v>
      </c>
    </row>
    <row r="7" spans="1:8" s="36" customFormat="1" ht="15.95" customHeight="1">
      <c r="A7" s="224" t="s">
        <v>68</v>
      </c>
      <c r="B7" s="474">
        <v>24</v>
      </c>
      <c r="C7" s="487">
        <v>12.6</v>
      </c>
      <c r="D7" s="367">
        <f t="shared" ref="D7:D11" si="1">B7-C7</f>
        <v>11.4</v>
      </c>
      <c r="E7" s="492">
        <v>383762</v>
      </c>
      <c r="F7" s="493">
        <f t="shared" si="0"/>
        <v>89.9</v>
      </c>
      <c r="G7" s="227" t="s">
        <v>65</v>
      </c>
    </row>
    <row r="8" spans="1:8" s="34" customFormat="1" ht="15.95" customHeight="1">
      <c r="A8" s="224" t="s">
        <v>69</v>
      </c>
      <c r="B8" s="474">
        <v>32.4</v>
      </c>
      <c r="C8" s="494">
        <v>21</v>
      </c>
      <c r="D8" s="367">
        <f t="shared" si="1"/>
        <v>11.4</v>
      </c>
      <c r="E8" s="492">
        <v>670138</v>
      </c>
      <c r="F8" s="493">
        <f t="shared" si="0"/>
        <v>85.8</v>
      </c>
      <c r="G8" s="227" t="s">
        <v>66</v>
      </c>
    </row>
    <row r="9" spans="1:8" s="36" customFormat="1" ht="15.95" customHeight="1">
      <c r="A9" s="224" t="s">
        <v>71</v>
      </c>
      <c r="B9" s="474">
        <v>13.9</v>
      </c>
      <c r="C9" s="487">
        <v>8.3000000000000007</v>
      </c>
      <c r="D9" s="367">
        <f t="shared" si="1"/>
        <v>5.6</v>
      </c>
      <c r="E9" s="492">
        <v>282017</v>
      </c>
      <c r="F9" s="493">
        <f t="shared" si="0"/>
        <v>80.599999999999994</v>
      </c>
      <c r="G9" s="228" t="s">
        <v>310</v>
      </c>
    </row>
    <row r="10" spans="1:8" s="36" customFormat="1" ht="15.95" customHeight="1">
      <c r="A10" s="224" t="s">
        <v>42</v>
      </c>
      <c r="B10" s="474">
        <v>15.4</v>
      </c>
      <c r="C10" s="487">
        <v>11.4</v>
      </c>
      <c r="D10" s="367">
        <f t="shared" si="1"/>
        <v>4</v>
      </c>
      <c r="E10" s="492">
        <v>383712</v>
      </c>
      <c r="F10" s="493">
        <f t="shared" si="0"/>
        <v>81.3</v>
      </c>
      <c r="G10" s="227" t="s">
        <v>67</v>
      </c>
    </row>
    <row r="11" spans="1:8" s="34" customFormat="1" ht="15.95" customHeight="1">
      <c r="A11" s="225" t="s">
        <v>70</v>
      </c>
      <c r="B11" s="479">
        <v>9.4</v>
      </c>
      <c r="C11" s="488">
        <v>6.2</v>
      </c>
      <c r="D11" s="329">
        <f t="shared" si="1"/>
        <v>3.2</v>
      </c>
      <c r="E11" s="495">
        <v>241778</v>
      </c>
      <c r="F11" s="496">
        <f t="shared" si="0"/>
        <v>70.2</v>
      </c>
      <c r="G11" s="229" t="s">
        <v>44</v>
      </c>
    </row>
    <row r="12" spans="1:8" s="36" customFormat="1" ht="39.75" customHeight="1">
      <c r="A12" s="654" t="s">
        <v>155</v>
      </c>
      <c r="B12" s="571"/>
      <c r="C12" s="571"/>
      <c r="D12" s="572" t="s">
        <v>156</v>
      </c>
      <c r="E12" s="572"/>
      <c r="F12" s="578"/>
      <c r="G12" s="656"/>
      <c r="H12" s="54"/>
    </row>
    <row r="13" spans="1:8" s="36" customFormat="1" ht="21.75" customHeight="1">
      <c r="A13" s="557" t="s">
        <v>292</v>
      </c>
      <c r="B13" s="557"/>
      <c r="C13" s="557"/>
      <c r="D13" s="568" t="s">
        <v>127</v>
      </c>
      <c r="E13" s="568"/>
      <c r="F13" s="568"/>
      <c r="G13" s="568"/>
      <c r="H13" s="54"/>
    </row>
    <row r="14" spans="1:8" s="10" customFormat="1" ht="59.25" customHeight="1">
      <c r="A14" s="570" t="s">
        <v>289</v>
      </c>
      <c r="B14" s="571"/>
      <c r="C14" s="571"/>
      <c r="D14" s="572" t="s">
        <v>291</v>
      </c>
      <c r="E14" s="572"/>
      <c r="F14" s="578"/>
      <c r="G14" s="578"/>
      <c r="H14" s="9"/>
    </row>
    <row r="15" spans="1:8" s="10" customFormat="1" ht="17.100000000000001" customHeight="1">
      <c r="A15" s="28"/>
      <c r="B15" s="13"/>
      <c r="C15" s="13"/>
      <c r="D15" s="13"/>
      <c r="E15" s="288"/>
      <c r="H15" s="9"/>
    </row>
    <row r="16" spans="1:8" s="10" customFormat="1" ht="17.100000000000001" customHeight="1">
      <c r="A16" s="28"/>
      <c r="B16" s="13"/>
      <c r="C16" s="13"/>
      <c r="D16" s="13"/>
      <c r="E16" s="288"/>
      <c r="H16" s="9"/>
    </row>
    <row r="17" spans="1:8" s="10" customFormat="1" ht="17.100000000000001" customHeight="1">
      <c r="A17" s="28"/>
      <c r="B17" s="13"/>
      <c r="C17" s="13"/>
      <c r="D17" s="13"/>
      <c r="E17" s="288"/>
      <c r="H17" s="9"/>
    </row>
    <row r="18" spans="1:8" s="10" customFormat="1" ht="17.100000000000001" customHeight="1">
      <c r="A18" s="28"/>
      <c r="B18" s="13"/>
      <c r="C18" s="13"/>
      <c r="D18" s="13"/>
      <c r="E18" s="288"/>
      <c r="H18" s="9"/>
    </row>
    <row r="19" spans="1:8" s="10" customFormat="1" ht="17.100000000000001" customHeight="1">
      <c r="A19" s="28"/>
      <c r="E19" s="288"/>
      <c r="H19" s="9"/>
    </row>
    <row r="20" spans="1:8" s="10" customFormat="1" ht="17.100000000000001" customHeight="1">
      <c r="A20" s="28"/>
      <c r="E20" s="288"/>
      <c r="H20" s="9"/>
    </row>
    <row r="21" spans="1:8" s="10" customFormat="1" ht="17.100000000000001" customHeight="1">
      <c r="A21" s="28"/>
      <c r="E21" s="288"/>
      <c r="H21" s="9"/>
    </row>
    <row r="22" spans="1:8" s="10" customFormat="1" ht="17.100000000000001" customHeight="1">
      <c r="A22" s="28"/>
      <c r="E22" s="288"/>
      <c r="H22" s="9"/>
    </row>
    <row r="23" spans="1:8" s="10" customFormat="1" ht="17.100000000000001" customHeight="1">
      <c r="A23" s="28"/>
      <c r="E23" s="288"/>
      <c r="H23" s="9"/>
    </row>
    <row r="24" spans="1:8" s="10" customFormat="1" ht="17.100000000000001" customHeight="1">
      <c r="A24" s="28"/>
      <c r="E24" s="288"/>
      <c r="H24" s="9"/>
    </row>
    <row r="25" spans="1:8" s="10" customFormat="1" ht="17.100000000000001" customHeight="1">
      <c r="A25" s="28"/>
      <c r="E25" s="288"/>
      <c r="H25" s="9"/>
    </row>
    <row r="26" spans="1:8" s="10" customFormat="1" ht="17.100000000000001" customHeight="1">
      <c r="A26" s="28"/>
      <c r="E26" s="288"/>
      <c r="H26" s="9"/>
    </row>
    <row r="27" spans="1:8" s="10" customFormat="1" ht="17.100000000000001" customHeight="1">
      <c r="A27" s="28"/>
      <c r="E27" s="288"/>
      <c r="H27" s="9"/>
    </row>
    <row r="28" spans="1:8" s="10" customFormat="1" ht="17.100000000000001" customHeight="1">
      <c r="A28" s="28"/>
      <c r="E28" s="288"/>
      <c r="H28" s="9"/>
    </row>
    <row r="29" spans="1:8" ht="20.25">
      <c r="A29" s="28"/>
      <c r="B29" s="10"/>
      <c r="C29" s="10"/>
      <c r="D29" s="10"/>
      <c r="E29" s="288"/>
      <c r="F29" s="10"/>
    </row>
  </sheetData>
  <customSheetViews>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view="pageLayout">
      <selection activeCell="A14" sqref="A14:C14"/>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0">
    <mergeCell ref="D14:G14"/>
    <mergeCell ref="A12:C12"/>
    <mergeCell ref="A14:C14"/>
    <mergeCell ref="A1:G1"/>
    <mergeCell ref="G4:G5"/>
    <mergeCell ref="A2:G2"/>
    <mergeCell ref="A4:A5"/>
    <mergeCell ref="D12:G12"/>
    <mergeCell ref="A13:C13"/>
    <mergeCell ref="D13:G13"/>
  </mergeCells>
  <printOptions horizontalCentered="1"/>
  <pageMargins left="0.59055118110236227" right="0.59055118110236227" top="0.86614173228346458" bottom="0.59055118110236227" header="0.51181102362204722" footer="0.51181102362204722"/>
  <pageSetup paperSize="9" scale="95"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11.xml><?xml version="1.0" encoding="utf-8"?>
<worksheet xmlns="http://schemas.openxmlformats.org/spreadsheetml/2006/main" xmlns:r="http://schemas.openxmlformats.org/officeDocument/2006/relationships">
  <sheetPr codeName="Sheet9">
    <tabColor rgb="FF00B050"/>
  </sheetPr>
  <dimension ref="A1:K55"/>
  <sheetViews>
    <sheetView rightToLeft="1" view="pageBreakPreview" topLeftCell="A4" zoomScale="115" zoomScaleNormal="100" zoomScaleSheetLayoutView="115" workbookViewId="0">
      <selection activeCell="N14" sqref="N14"/>
    </sheetView>
  </sheetViews>
  <sheetFormatPr defaultRowHeight="12.75"/>
  <cols>
    <col min="1" max="1" width="17.42578125" customWidth="1"/>
    <col min="2" max="2" width="14.140625" customWidth="1"/>
    <col min="3" max="3" width="15.140625" customWidth="1"/>
    <col min="4" max="4" width="12.85546875" style="129" customWidth="1"/>
    <col min="5" max="5" width="13.140625" style="287" customWidth="1"/>
    <col min="6" max="6" width="13.28515625" customWidth="1"/>
    <col min="7" max="7" width="15.7109375" customWidth="1"/>
    <col min="8" max="8" width="33.85546875" customWidth="1"/>
  </cols>
  <sheetData>
    <row r="1" spans="1:11" ht="25.5" customHeight="1">
      <c r="A1" s="549" t="s">
        <v>293</v>
      </c>
      <c r="B1" s="549"/>
      <c r="C1" s="549"/>
      <c r="D1" s="549"/>
      <c r="E1" s="549"/>
      <c r="F1" s="549"/>
      <c r="G1" s="549"/>
      <c r="H1" s="549"/>
    </row>
    <row r="2" spans="1:11" ht="30.75" customHeight="1">
      <c r="A2" s="634" t="s">
        <v>294</v>
      </c>
      <c r="B2" s="634"/>
      <c r="C2" s="634"/>
      <c r="D2" s="634"/>
      <c r="E2" s="634"/>
      <c r="F2" s="634"/>
      <c r="G2" s="634"/>
      <c r="H2" s="634"/>
    </row>
    <row r="3" spans="1:11" ht="5.25" customHeight="1">
      <c r="A3" s="86"/>
      <c r="B3" s="86"/>
      <c r="C3" s="86"/>
      <c r="D3" s="192"/>
      <c r="E3" s="292"/>
      <c r="F3" s="86"/>
      <c r="G3" s="86"/>
      <c r="H3" s="86"/>
    </row>
    <row r="4" spans="1:11" ht="60" customHeight="1">
      <c r="A4" s="646" t="s">
        <v>27</v>
      </c>
      <c r="B4" s="345" t="s">
        <v>151</v>
      </c>
      <c r="C4" s="345" t="s">
        <v>85</v>
      </c>
      <c r="D4" s="72" t="s">
        <v>140</v>
      </c>
      <c r="E4" s="532" t="s">
        <v>205</v>
      </c>
      <c r="F4" s="531" t="s">
        <v>86</v>
      </c>
      <c r="G4" s="531" t="s">
        <v>321</v>
      </c>
      <c r="H4" s="614" t="s">
        <v>28</v>
      </c>
    </row>
    <row r="5" spans="1:11" ht="61.5">
      <c r="A5" s="647"/>
      <c r="B5" s="388" t="s">
        <v>90</v>
      </c>
      <c r="C5" s="278" t="s">
        <v>91</v>
      </c>
      <c r="D5" s="388" t="s">
        <v>82</v>
      </c>
      <c r="E5" s="310" t="s">
        <v>206</v>
      </c>
      <c r="F5" s="388" t="s">
        <v>81</v>
      </c>
      <c r="G5" s="388" t="s">
        <v>83</v>
      </c>
      <c r="H5" s="615"/>
    </row>
    <row r="6" spans="1:11" ht="15.75" customHeight="1">
      <c r="A6" s="277" t="s">
        <v>179</v>
      </c>
      <c r="B6" s="159">
        <f>SUM(B7:B15)</f>
        <v>145.9</v>
      </c>
      <c r="C6" s="394">
        <f>SUM(C7:C15)</f>
        <v>118.9</v>
      </c>
      <c r="D6" s="333">
        <f>SUM(D7:D15)</f>
        <v>88.1</v>
      </c>
      <c r="E6" s="498">
        <f>SUM(E7:E15)</f>
        <v>2665791</v>
      </c>
      <c r="F6" s="140">
        <f>B6-C6</f>
        <v>27</v>
      </c>
      <c r="G6" s="365">
        <f>B6-D6</f>
        <v>57.8</v>
      </c>
      <c r="H6" s="90" t="s">
        <v>177</v>
      </c>
      <c r="I6" s="311"/>
      <c r="J6" s="311"/>
      <c r="K6" s="311"/>
    </row>
    <row r="7" spans="1:11" ht="15" customHeight="1">
      <c r="A7" s="98" t="s">
        <v>1</v>
      </c>
      <c r="B7" s="155">
        <f>E7*150*365.25/1000000000</f>
        <v>17.600000000000001</v>
      </c>
      <c r="C7" s="367">
        <f>'8'!I8</f>
        <v>8.1999999999999993</v>
      </c>
      <c r="D7" s="135">
        <v>5.9</v>
      </c>
      <c r="E7" s="408">
        <v>321950</v>
      </c>
      <c r="F7" s="139">
        <f t="shared" ref="F7:F15" si="0">B7-C7</f>
        <v>9.4</v>
      </c>
      <c r="G7" s="161">
        <f t="shared" ref="G7:G15" si="1">B7-D7</f>
        <v>11.7</v>
      </c>
      <c r="H7" s="91" t="s">
        <v>7</v>
      </c>
      <c r="I7" s="311"/>
      <c r="J7" s="311"/>
      <c r="K7" s="311"/>
    </row>
    <row r="8" spans="1:11" ht="16.5" customHeight="1">
      <c r="A8" s="94" t="s">
        <v>158</v>
      </c>
      <c r="B8" s="155">
        <f t="shared" ref="B8:B15" si="2">E8*150*365.25/1000000000</f>
        <v>3.4</v>
      </c>
      <c r="C8" s="367">
        <f>'8'!I9</f>
        <v>4</v>
      </c>
      <c r="D8" s="135">
        <v>2.7</v>
      </c>
      <c r="E8" s="408">
        <v>62430</v>
      </c>
      <c r="F8" s="139">
        <f t="shared" si="0"/>
        <v>-0.6</v>
      </c>
      <c r="G8" s="161">
        <f t="shared" si="1"/>
        <v>0.7</v>
      </c>
      <c r="H8" s="91" t="s">
        <v>305</v>
      </c>
      <c r="I8" s="311"/>
      <c r="J8" s="311"/>
      <c r="K8" s="311"/>
    </row>
    <row r="9" spans="1:11" ht="16.5" customHeight="1">
      <c r="A9" s="94" t="s">
        <v>2</v>
      </c>
      <c r="B9" s="155">
        <f t="shared" si="2"/>
        <v>10.4</v>
      </c>
      <c r="C9" s="367">
        <f>'8'!I10</f>
        <v>10.1</v>
      </c>
      <c r="D9" s="135">
        <v>6.9</v>
      </c>
      <c r="E9" s="408">
        <v>190169</v>
      </c>
      <c r="F9" s="139">
        <f t="shared" si="0"/>
        <v>0.3</v>
      </c>
      <c r="G9" s="161">
        <f t="shared" si="1"/>
        <v>3.5</v>
      </c>
      <c r="H9" s="91" t="s">
        <v>14</v>
      </c>
      <c r="I9" s="311"/>
      <c r="J9" s="311"/>
      <c r="K9" s="311"/>
    </row>
    <row r="10" spans="1:11" ht="16.5" customHeight="1">
      <c r="A10" s="94" t="s">
        <v>5</v>
      </c>
      <c r="B10" s="155">
        <f t="shared" si="2"/>
        <v>21.7</v>
      </c>
      <c r="C10" s="367">
        <f>'8'!I11</f>
        <v>15.7</v>
      </c>
      <c r="D10" s="135">
        <v>12</v>
      </c>
      <c r="E10" s="408">
        <v>396210</v>
      </c>
      <c r="F10" s="139">
        <f t="shared" si="0"/>
        <v>6</v>
      </c>
      <c r="G10" s="161">
        <f t="shared" si="1"/>
        <v>9.6999999999999993</v>
      </c>
      <c r="H10" s="91" t="s">
        <v>9</v>
      </c>
      <c r="I10" s="311"/>
      <c r="J10" s="311"/>
      <c r="K10" s="311"/>
    </row>
    <row r="11" spans="1:11" ht="16.5" customHeight="1">
      <c r="A11" s="94" t="s">
        <v>3</v>
      </c>
      <c r="B11" s="155">
        <f t="shared" si="2"/>
        <v>6.3</v>
      </c>
      <c r="C11" s="367">
        <f>'8'!I12</f>
        <v>8.3000000000000007</v>
      </c>
      <c r="D11" s="135">
        <v>6.2</v>
      </c>
      <c r="E11" s="408">
        <v>115184</v>
      </c>
      <c r="F11" s="139">
        <f t="shared" si="0"/>
        <v>-2</v>
      </c>
      <c r="G11" s="161">
        <f t="shared" si="1"/>
        <v>0.1</v>
      </c>
      <c r="H11" s="91" t="s">
        <v>10</v>
      </c>
      <c r="I11" s="311"/>
      <c r="J11" s="311"/>
      <c r="K11" s="311"/>
    </row>
    <row r="12" spans="1:11" ht="16.5" customHeight="1">
      <c r="A12" s="94" t="s">
        <v>4</v>
      </c>
      <c r="B12" s="155">
        <f t="shared" si="2"/>
        <v>4.2</v>
      </c>
      <c r="C12" s="367">
        <f>'8'!I13</f>
        <v>5.4</v>
      </c>
      <c r="D12" s="135">
        <v>4.4000000000000004</v>
      </c>
      <c r="E12" s="408">
        <v>77473</v>
      </c>
      <c r="F12" s="139">
        <f t="shared" si="0"/>
        <v>-1.2</v>
      </c>
      <c r="G12" s="161">
        <f t="shared" si="1"/>
        <v>-0.2</v>
      </c>
      <c r="H12" s="91" t="s">
        <v>11</v>
      </c>
      <c r="I12" s="311"/>
      <c r="J12" s="311"/>
      <c r="K12" s="311"/>
    </row>
    <row r="13" spans="1:11" ht="16.5" customHeight="1">
      <c r="A13" s="94" t="s">
        <v>180</v>
      </c>
      <c r="B13" s="155">
        <f t="shared" si="2"/>
        <v>27.1</v>
      </c>
      <c r="C13" s="367">
        <f>'8'!I14</f>
        <v>21.4</v>
      </c>
      <c r="D13" s="135">
        <v>17.600000000000001</v>
      </c>
      <c r="E13" s="396">
        <v>495268</v>
      </c>
      <c r="F13" s="139">
        <f t="shared" si="0"/>
        <v>5.7</v>
      </c>
      <c r="G13" s="161">
        <f t="shared" si="1"/>
        <v>9.5</v>
      </c>
      <c r="H13" s="124" t="s">
        <v>316</v>
      </c>
      <c r="I13" s="311"/>
      <c r="J13" s="311"/>
      <c r="K13" s="311"/>
    </row>
    <row r="14" spans="1:11" ht="16.5" customHeight="1">
      <c r="A14" s="94" t="s">
        <v>24</v>
      </c>
      <c r="B14" s="155">
        <f t="shared" si="2"/>
        <v>2.8</v>
      </c>
      <c r="C14" s="367">
        <f>'8'!I15</f>
        <v>6.5</v>
      </c>
      <c r="D14" s="135">
        <v>5</v>
      </c>
      <c r="E14" s="408">
        <v>50946</v>
      </c>
      <c r="F14" s="139">
        <f t="shared" si="0"/>
        <v>-3.7</v>
      </c>
      <c r="G14" s="161">
        <f t="shared" si="1"/>
        <v>-2.2000000000000002</v>
      </c>
      <c r="H14" s="99" t="s">
        <v>306</v>
      </c>
      <c r="I14" s="311"/>
      <c r="J14" s="311"/>
      <c r="K14" s="311"/>
    </row>
    <row r="15" spans="1:11" ht="20.25" customHeight="1">
      <c r="A15" s="100" t="s">
        <v>88</v>
      </c>
      <c r="B15" s="160">
        <f t="shared" si="2"/>
        <v>52.4</v>
      </c>
      <c r="C15" s="329">
        <f>'8'!I16</f>
        <v>39.299999999999997</v>
      </c>
      <c r="D15" s="395">
        <v>27.4</v>
      </c>
      <c r="E15" s="397">
        <v>956161</v>
      </c>
      <c r="F15" s="141">
        <f t="shared" si="0"/>
        <v>13.1</v>
      </c>
      <c r="G15" s="364">
        <f t="shared" si="1"/>
        <v>25</v>
      </c>
      <c r="H15" s="101" t="s">
        <v>320</v>
      </c>
      <c r="I15" s="311"/>
      <c r="J15" s="311"/>
      <c r="K15" s="311"/>
    </row>
    <row r="16" spans="1:11" ht="61.5" customHeight="1">
      <c r="A16" s="612" t="s">
        <v>214</v>
      </c>
      <c r="B16" s="612"/>
      <c r="C16" s="612"/>
      <c r="D16" s="612"/>
      <c r="E16" s="584" t="s">
        <v>216</v>
      </c>
      <c r="F16" s="584"/>
      <c r="G16" s="584"/>
      <c r="H16" s="584"/>
      <c r="J16" s="269"/>
      <c r="K16" s="269"/>
    </row>
    <row r="17" spans="1:11" ht="37.5" customHeight="1">
      <c r="A17" s="612" t="s">
        <v>295</v>
      </c>
      <c r="B17" s="612"/>
      <c r="C17" s="612"/>
      <c r="D17" s="612"/>
      <c r="E17" s="660" t="s">
        <v>100</v>
      </c>
      <c r="F17" s="661"/>
      <c r="G17" s="661"/>
      <c r="H17" s="661"/>
      <c r="I17" s="114"/>
      <c r="J17" s="113"/>
      <c r="K17" s="113"/>
    </row>
    <row r="18" spans="1:11" ht="29.25" customHeight="1">
      <c r="A18" s="657" t="s">
        <v>101</v>
      </c>
      <c r="B18" s="657"/>
      <c r="C18" s="657"/>
      <c r="D18" s="657"/>
      <c r="E18" s="572" t="s">
        <v>194</v>
      </c>
      <c r="F18" s="572"/>
      <c r="G18" s="572"/>
      <c r="H18" s="572"/>
      <c r="I18" s="125"/>
      <c r="J18" s="125"/>
      <c r="K18" s="113"/>
    </row>
    <row r="19" spans="1:11" s="113" customFormat="1" ht="60" customHeight="1">
      <c r="A19" s="570" t="s">
        <v>289</v>
      </c>
      <c r="B19" s="570"/>
      <c r="C19" s="570"/>
      <c r="D19" s="570"/>
      <c r="E19" s="572" t="s">
        <v>291</v>
      </c>
      <c r="F19" s="572"/>
      <c r="G19" s="572"/>
      <c r="H19" s="572"/>
    </row>
    <row r="20" spans="1:11">
      <c r="E20" s="281"/>
    </row>
    <row r="31" spans="1:11" ht="23.25">
      <c r="A31" s="549"/>
      <c r="B31" s="549"/>
      <c r="C31" s="549"/>
      <c r="D31" s="549"/>
      <c r="E31" s="549"/>
      <c r="F31" s="549"/>
    </row>
    <row r="32" spans="1:11" ht="15">
      <c r="A32" s="634"/>
      <c r="B32" s="634"/>
      <c r="C32" s="634"/>
      <c r="D32" s="634"/>
      <c r="E32" s="634"/>
      <c r="F32" s="634"/>
    </row>
    <row r="33" spans="1:6" ht="15">
      <c r="A33" s="171"/>
      <c r="B33" s="171"/>
      <c r="C33" s="171"/>
      <c r="D33" s="192"/>
      <c r="E33" s="280"/>
      <c r="F33" s="171"/>
    </row>
    <row r="34" spans="1:6" ht="20.25">
      <c r="A34" s="635"/>
      <c r="B34" s="175"/>
      <c r="C34" s="174"/>
      <c r="D34" s="174"/>
      <c r="E34" s="282"/>
      <c r="F34" s="173"/>
    </row>
    <row r="35" spans="1:6">
      <c r="A35" s="635"/>
      <c r="B35" s="18"/>
      <c r="C35" s="176"/>
      <c r="D35" s="176"/>
      <c r="E35" s="283"/>
      <c r="F35" s="18"/>
    </row>
    <row r="36" spans="1:6" ht="20.25">
      <c r="A36" s="177"/>
      <c r="B36" s="138"/>
      <c r="C36" s="178"/>
      <c r="D36" s="178"/>
      <c r="E36" s="284"/>
      <c r="F36" s="88"/>
    </row>
    <row r="37" spans="1:6" ht="20.25">
      <c r="A37" s="181"/>
      <c r="B37" s="139"/>
      <c r="C37" s="132"/>
      <c r="D37" s="132"/>
      <c r="E37" s="285"/>
      <c r="F37" s="135"/>
    </row>
    <row r="38" spans="1:6" ht="20.25">
      <c r="A38" s="182"/>
      <c r="B38" s="139"/>
      <c r="C38" s="132"/>
      <c r="D38" s="132"/>
      <c r="E38" s="285"/>
      <c r="F38" s="135"/>
    </row>
    <row r="39" spans="1:6" ht="20.25">
      <c r="A39" s="182"/>
      <c r="B39" s="163"/>
      <c r="C39" s="132"/>
      <c r="D39" s="132"/>
      <c r="E39" s="285"/>
      <c r="F39" s="135"/>
    </row>
    <row r="40" spans="1:6" ht="20.25">
      <c r="A40" s="182"/>
      <c r="B40" s="139"/>
      <c r="C40" s="162"/>
      <c r="D40" s="162"/>
      <c r="E40" s="285"/>
      <c r="F40" s="135"/>
    </row>
    <row r="41" spans="1:6" ht="20.25">
      <c r="A41" s="182"/>
      <c r="B41" s="139"/>
      <c r="C41" s="132"/>
      <c r="D41" s="132"/>
      <c r="E41" s="285"/>
      <c r="F41" s="135"/>
    </row>
    <row r="42" spans="1:6" ht="20.25">
      <c r="A42" s="182"/>
      <c r="B42" s="139"/>
      <c r="C42" s="132"/>
      <c r="D42" s="132"/>
      <c r="E42" s="285"/>
      <c r="F42" s="135"/>
    </row>
    <row r="43" spans="1:6" ht="20.25">
      <c r="A43" s="182"/>
      <c r="B43" s="163"/>
      <c r="C43" s="132"/>
      <c r="D43" s="132"/>
      <c r="E43" s="163"/>
      <c r="F43" s="135"/>
    </row>
    <row r="44" spans="1:6" ht="20.25">
      <c r="A44" s="182"/>
      <c r="B44" s="163"/>
      <c r="C44" s="132"/>
      <c r="D44" s="132"/>
      <c r="E44" s="163"/>
      <c r="F44" s="135"/>
    </row>
    <row r="45" spans="1:6" ht="20.25">
      <c r="A45" s="182"/>
      <c r="B45" s="139"/>
      <c r="C45" s="132"/>
      <c r="D45" s="132"/>
      <c r="E45" s="285"/>
      <c r="F45" s="135"/>
    </row>
    <row r="46" spans="1:6" ht="20.25">
      <c r="A46" s="182"/>
      <c r="B46" s="163"/>
      <c r="C46" s="132"/>
      <c r="D46" s="132"/>
      <c r="E46" s="163"/>
      <c r="F46" s="134"/>
    </row>
    <row r="47" spans="1:6" ht="22.5">
      <c r="A47" s="636"/>
      <c r="B47" s="636"/>
      <c r="C47" s="636"/>
      <c r="D47" s="198"/>
      <c r="E47" s="664"/>
      <c r="F47" s="659"/>
    </row>
    <row r="48" spans="1:6" ht="22.5">
      <c r="A48" s="636"/>
      <c r="B48" s="636"/>
      <c r="C48" s="636"/>
      <c r="D48" s="198"/>
      <c r="E48" s="658"/>
      <c r="F48" s="659"/>
    </row>
    <row r="49" spans="1:6" ht="20.25">
      <c r="A49" s="662"/>
      <c r="B49" s="662"/>
      <c r="C49" s="662"/>
      <c r="D49" s="193"/>
      <c r="E49" s="663"/>
      <c r="F49" s="663"/>
    </row>
    <row r="50" spans="1:6" ht="20.25">
      <c r="A50" s="641"/>
      <c r="B50" s="641"/>
      <c r="C50" s="641"/>
      <c r="D50" s="195"/>
      <c r="E50" s="650"/>
      <c r="F50" s="650"/>
    </row>
    <row r="51" spans="1:6">
      <c r="A51" s="113"/>
      <c r="B51" s="113"/>
      <c r="C51" s="113"/>
      <c r="D51" s="113"/>
      <c r="E51" s="286"/>
      <c r="F51" s="113"/>
    </row>
    <row r="52" spans="1:6">
      <c r="A52" s="129"/>
      <c r="B52" s="129"/>
      <c r="C52" s="129"/>
      <c r="F52" s="129"/>
    </row>
    <row r="53" spans="1:6">
      <c r="A53" s="129"/>
      <c r="B53" s="129"/>
      <c r="C53" s="129"/>
      <c r="F53" s="129"/>
    </row>
    <row r="54" spans="1:6">
      <c r="A54" s="129"/>
      <c r="B54" s="129"/>
      <c r="C54" s="129"/>
      <c r="F54" s="129"/>
    </row>
    <row r="55" spans="1:6">
      <c r="A55" s="129"/>
      <c r="B55" s="129"/>
      <c r="C55" s="129"/>
      <c r="F55" s="129"/>
    </row>
  </sheetData>
  <customSheetViews>
    <customSheetView guid="{5D9BAB13-4BDE-4E58-91A2-3715FFA4052A}" scale="130" showPageBreaks="1" printArea="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scale="96"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view="pageLayout">
      <selection activeCell="E4" sqref="E4"/>
      <pageMargins left="0.59055118110236227" right="0.59055118110236227" top="0.86614173228346458" bottom="0.59055118110236227" header="0.51181102362204722" footer="0.51181102362204722"/>
      <printOptions horizontalCentered="1"/>
      <pageSetup paperSize="9" scale="97"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3">
    <mergeCell ref="A1:H1"/>
    <mergeCell ref="A2:H2"/>
    <mergeCell ref="A4:A5"/>
    <mergeCell ref="H4:H5"/>
    <mergeCell ref="E16:H16"/>
    <mergeCell ref="A16:D16"/>
    <mergeCell ref="A49:C49"/>
    <mergeCell ref="E49:F49"/>
    <mergeCell ref="A50:C50"/>
    <mergeCell ref="E50:F50"/>
    <mergeCell ref="A31:F31"/>
    <mergeCell ref="A32:F32"/>
    <mergeCell ref="A34:A35"/>
    <mergeCell ref="A47:C47"/>
    <mergeCell ref="E47:F47"/>
    <mergeCell ref="A17:D17"/>
    <mergeCell ref="A18:D18"/>
    <mergeCell ref="A19:D19"/>
    <mergeCell ref="A48:C48"/>
    <mergeCell ref="E48:F48"/>
    <mergeCell ref="E19:H19"/>
    <mergeCell ref="E17:H17"/>
    <mergeCell ref="E18:H18"/>
  </mergeCells>
  <printOptions horizontalCentered="1"/>
  <pageMargins left="0.59055118110236227" right="0.59055118110236227" top="0.86614173228346458" bottom="0.59055118110236227" header="0.51181102362204722" footer="0.51181102362204722"/>
  <pageSetup paperSize="9" scale="94"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12.xml><?xml version="1.0" encoding="utf-8"?>
<worksheet xmlns="http://schemas.openxmlformats.org/spreadsheetml/2006/main" xmlns:r="http://schemas.openxmlformats.org/officeDocument/2006/relationships">
  <sheetPr codeName="Sheet14">
    <tabColor rgb="FF00B050"/>
  </sheetPr>
  <dimension ref="A1:I46"/>
  <sheetViews>
    <sheetView rightToLeft="1" view="pageBreakPreview" zoomScale="115" zoomScaleNormal="100" zoomScaleSheetLayoutView="115" workbookViewId="0">
      <selection activeCell="N14" sqref="N14"/>
    </sheetView>
  </sheetViews>
  <sheetFormatPr defaultRowHeight="12.75"/>
  <cols>
    <col min="1" max="1" width="14.28515625" style="129" customWidth="1"/>
    <col min="2" max="2" width="14.140625" style="129" customWidth="1"/>
    <col min="3" max="3" width="15.140625" style="129" customWidth="1"/>
    <col min="4" max="4" width="12.85546875" style="129" customWidth="1"/>
    <col min="5" max="5" width="13.140625" style="287" customWidth="1"/>
    <col min="6" max="6" width="13.28515625" style="129" customWidth="1"/>
    <col min="7" max="7" width="20.28515625" style="129" customWidth="1"/>
    <col min="8" max="8" width="27.7109375" style="129" customWidth="1"/>
    <col min="9" max="16384" width="9.140625" style="129"/>
  </cols>
  <sheetData>
    <row r="1" spans="1:9" ht="25.5" customHeight="1">
      <c r="A1" s="549" t="s">
        <v>203</v>
      </c>
      <c r="B1" s="549"/>
      <c r="C1" s="549"/>
      <c r="D1" s="549"/>
      <c r="E1" s="549"/>
      <c r="F1" s="549"/>
      <c r="G1" s="549"/>
      <c r="H1" s="549"/>
    </row>
    <row r="2" spans="1:9" ht="28.5" customHeight="1">
      <c r="A2" s="634" t="s">
        <v>204</v>
      </c>
      <c r="B2" s="634"/>
      <c r="C2" s="634"/>
      <c r="D2" s="634"/>
      <c r="E2" s="634"/>
      <c r="F2" s="634"/>
      <c r="G2" s="634"/>
      <c r="H2" s="634"/>
    </row>
    <row r="3" spans="1:9" ht="5.0999999999999996" customHeight="1">
      <c r="A3" s="357"/>
      <c r="B3" s="357"/>
      <c r="C3" s="357"/>
      <c r="D3" s="357"/>
      <c r="E3" s="360"/>
      <c r="F3" s="357"/>
      <c r="G3" s="357"/>
      <c r="H3" s="357"/>
    </row>
    <row r="4" spans="1:9" ht="58.5" customHeight="1">
      <c r="A4" s="646" t="s">
        <v>27</v>
      </c>
      <c r="B4" s="345" t="s">
        <v>151</v>
      </c>
      <c r="C4" s="345" t="s">
        <v>85</v>
      </c>
      <c r="D4" s="72" t="s">
        <v>140</v>
      </c>
      <c r="E4" s="532" t="s">
        <v>205</v>
      </c>
      <c r="F4" s="531" t="s">
        <v>86</v>
      </c>
      <c r="G4" s="531" t="s">
        <v>87</v>
      </c>
      <c r="H4" s="614" t="s">
        <v>28</v>
      </c>
    </row>
    <row r="5" spans="1:9" ht="63.75" customHeight="1">
      <c r="A5" s="647"/>
      <c r="B5" s="359" t="s">
        <v>90</v>
      </c>
      <c r="C5" s="366" t="s">
        <v>91</v>
      </c>
      <c r="D5" s="359" t="s">
        <v>82</v>
      </c>
      <c r="E5" s="308" t="s">
        <v>206</v>
      </c>
      <c r="F5" s="359" t="s">
        <v>81</v>
      </c>
      <c r="G5" s="359" t="s">
        <v>83</v>
      </c>
      <c r="H5" s="615"/>
    </row>
    <row r="6" spans="1:9" ht="15.75" customHeight="1">
      <c r="A6" s="223" t="s">
        <v>0</v>
      </c>
      <c r="B6" s="503">
        <f>SUM(B7:B11)</f>
        <v>107.4</v>
      </c>
      <c r="C6" s="490">
        <f>SUM(C7:C11)</f>
        <v>95.1</v>
      </c>
      <c r="D6" s="501">
        <f>SUM(D7:D11)</f>
        <v>59.5</v>
      </c>
      <c r="E6" s="497">
        <f>SUM(E7:E11)</f>
        <v>1961407</v>
      </c>
      <c r="F6" s="504">
        <f>B6-C6</f>
        <v>12.3</v>
      </c>
      <c r="G6" s="505">
        <f>B6-D6</f>
        <v>47.9</v>
      </c>
      <c r="H6" s="226" t="s">
        <v>15</v>
      </c>
      <c r="I6" s="311"/>
    </row>
    <row r="7" spans="1:9" ht="15" customHeight="1">
      <c r="A7" s="224" t="s">
        <v>68</v>
      </c>
      <c r="B7" s="506">
        <f t="shared" ref="B7:B11" si="0">E7*150*365.25/1000000000</f>
        <v>21</v>
      </c>
      <c r="C7" s="367">
        <v>24</v>
      </c>
      <c r="D7" s="502">
        <v>12.6</v>
      </c>
      <c r="E7" s="492">
        <v>383762</v>
      </c>
      <c r="F7" s="507">
        <f t="shared" ref="F7:F11" si="1">B7-C7</f>
        <v>-3</v>
      </c>
      <c r="G7" s="508">
        <f t="shared" ref="G7:G11" si="2">B7-D7</f>
        <v>8.4</v>
      </c>
      <c r="H7" s="227" t="s">
        <v>65</v>
      </c>
      <c r="I7" s="311"/>
    </row>
    <row r="8" spans="1:9" ht="16.5" customHeight="1">
      <c r="A8" s="224" t="s">
        <v>69</v>
      </c>
      <c r="B8" s="506">
        <f t="shared" si="0"/>
        <v>36.700000000000003</v>
      </c>
      <c r="C8" s="367">
        <v>32.4</v>
      </c>
      <c r="D8" s="502">
        <v>21</v>
      </c>
      <c r="E8" s="492">
        <v>670138</v>
      </c>
      <c r="F8" s="507">
        <f t="shared" si="1"/>
        <v>4.3</v>
      </c>
      <c r="G8" s="508">
        <f t="shared" si="2"/>
        <v>15.7</v>
      </c>
      <c r="H8" s="227" t="s">
        <v>66</v>
      </c>
      <c r="I8" s="311"/>
    </row>
    <row r="9" spans="1:9" ht="16.5" customHeight="1">
      <c r="A9" s="224" t="s">
        <v>71</v>
      </c>
      <c r="B9" s="506">
        <f t="shared" si="0"/>
        <v>15.5</v>
      </c>
      <c r="C9" s="367">
        <v>13.9</v>
      </c>
      <c r="D9" s="500">
        <v>8.3000000000000007</v>
      </c>
      <c r="E9" s="492">
        <v>282017</v>
      </c>
      <c r="F9" s="507">
        <f t="shared" si="1"/>
        <v>1.6</v>
      </c>
      <c r="G9" s="508">
        <f t="shared" si="2"/>
        <v>7.2</v>
      </c>
      <c r="H9" s="228" t="s">
        <v>310</v>
      </c>
      <c r="I9" s="311"/>
    </row>
    <row r="10" spans="1:9" ht="16.5" customHeight="1">
      <c r="A10" s="224" t="s">
        <v>42</v>
      </c>
      <c r="B10" s="506">
        <f t="shared" si="0"/>
        <v>21</v>
      </c>
      <c r="C10" s="367">
        <v>15.4</v>
      </c>
      <c r="D10" s="500">
        <v>11.4</v>
      </c>
      <c r="E10" s="492">
        <v>383712</v>
      </c>
      <c r="F10" s="507">
        <f t="shared" si="1"/>
        <v>5.6</v>
      </c>
      <c r="G10" s="508">
        <f t="shared" si="2"/>
        <v>9.6</v>
      </c>
      <c r="H10" s="227" t="s">
        <v>67</v>
      </c>
      <c r="I10" s="311"/>
    </row>
    <row r="11" spans="1:9" ht="16.5" customHeight="1">
      <c r="A11" s="225" t="s">
        <v>70</v>
      </c>
      <c r="B11" s="509">
        <f t="shared" si="0"/>
        <v>13.2</v>
      </c>
      <c r="C11" s="329">
        <v>9.4</v>
      </c>
      <c r="D11" s="499">
        <v>6.2</v>
      </c>
      <c r="E11" s="495">
        <v>241778</v>
      </c>
      <c r="F11" s="510">
        <f t="shared" si="1"/>
        <v>3.8</v>
      </c>
      <c r="G11" s="511">
        <f t="shared" si="2"/>
        <v>7</v>
      </c>
      <c r="H11" s="229" t="s">
        <v>44</v>
      </c>
      <c r="I11" s="311"/>
    </row>
    <row r="12" spans="1:9" ht="37.5" customHeight="1">
      <c r="A12" s="570" t="s">
        <v>155</v>
      </c>
      <c r="B12" s="570"/>
      <c r="C12" s="570"/>
      <c r="D12" s="570"/>
      <c r="E12" s="572" t="s">
        <v>156</v>
      </c>
      <c r="F12" s="572"/>
      <c r="G12" s="572"/>
      <c r="H12" s="572"/>
      <c r="I12" s="114"/>
    </row>
    <row r="13" spans="1:9" ht="37.5" customHeight="1">
      <c r="A13" s="612" t="s">
        <v>141</v>
      </c>
      <c r="B13" s="612"/>
      <c r="C13" s="612"/>
      <c r="D13" s="612"/>
      <c r="E13" s="660" t="s">
        <v>100</v>
      </c>
      <c r="F13" s="661"/>
      <c r="G13" s="661"/>
      <c r="H13" s="661"/>
      <c r="I13" s="114"/>
    </row>
    <row r="14" spans="1:9" ht="43.5" customHeight="1">
      <c r="A14" s="570" t="s">
        <v>191</v>
      </c>
      <c r="B14" s="570"/>
      <c r="C14" s="570"/>
      <c r="D14" s="570"/>
      <c r="E14" s="572" t="s">
        <v>192</v>
      </c>
      <c r="F14" s="572"/>
      <c r="G14" s="572"/>
      <c r="H14" s="572"/>
      <c r="I14" s="125"/>
    </row>
    <row r="15" spans="1:9" s="113" customFormat="1" ht="60" customHeight="1">
      <c r="A15" s="570" t="s">
        <v>289</v>
      </c>
      <c r="B15" s="570"/>
      <c r="C15" s="570"/>
      <c r="D15" s="570"/>
      <c r="E15" s="572" t="s">
        <v>291</v>
      </c>
      <c r="F15" s="572"/>
      <c r="G15" s="572"/>
      <c r="H15" s="572"/>
    </row>
    <row r="16" spans="1:9">
      <c r="E16" s="281"/>
    </row>
    <row r="26" spans="1:6" ht="23.25">
      <c r="A26" s="549"/>
      <c r="B26" s="549"/>
      <c r="C26" s="549"/>
      <c r="D26" s="549"/>
      <c r="E26" s="549"/>
      <c r="F26" s="549"/>
    </row>
    <row r="27" spans="1:6" ht="15">
      <c r="A27" s="634"/>
      <c r="B27" s="634"/>
      <c r="C27" s="634"/>
      <c r="D27" s="634"/>
      <c r="E27" s="634"/>
      <c r="F27" s="634"/>
    </row>
    <row r="28" spans="1:6" ht="15">
      <c r="A28" s="357"/>
      <c r="B28" s="357"/>
      <c r="C28" s="357"/>
      <c r="D28" s="357"/>
      <c r="E28" s="280"/>
      <c r="F28" s="357"/>
    </row>
    <row r="29" spans="1:6" ht="20.25">
      <c r="A29" s="635"/>
      <c r="B29" s="358"/>
      <c r="C29" s="174"/>
      <c r="D29" s="174"/>
      <c r="E29" s="282"/>
      <c r="F29" s="173"/>
    </row>
    <row r="30" spans="1:6">
      <c r="A30" s="635"/>
      <c r="B30" s="18"/>
      <c r="C30" s="176"/>
      <c r="D30" s="176"/>
      <c r="E30" s="283"/>
      <c r="F30" s="18"/>
    </row>
    <row r="31" spans="1:6" ht="20.25">
      <c r="A31" s="177"/>
      <c r="B31" s="138"/>
      <c r="C31" s="178"/>
      <c r="D31" s="178"/>
      <c r="E31" s="284"/>
      <c r="F31" s="88"/>
    </row>
    <row r="32" spans="1:6" ht="20.25">
      <c r="A32" s="181"/>
      <c r="B32" s="139"/>
      <c r="C32" s="132"/>
      <c r="D32" s="132"/>
      <c r="E32" s="285"/>
      <c r="F32" s="135"/>
    </row>
    <row r="33" spans="1:6" ht="20.25">
      <c r="A33" s="182"/>
      <c r="B33" s="139"/>
      <c r="C33" s="132"/>
      <c r="D33" s="132"/>
      <c r="E33" s="285"/>
      <c r="F33" s="135"/>
    </row>
    <row r="34" spans="1:6" ht="20.25">
      <c r="A34" s="182"/>
      <c r="B34" s="163"/>
      <c r="C34" s="132"/>
      <c r="D34" s="132"/>
      <c r="E34" s="285"/>
      <c r="F34" s="135"/>
    </row>
    <row r="35" spans="1:6" ht="20.25">
      <c r="A35" s="182"/>
      <c r="B35" s="139"/>
      <c r="C35" s="162"/>
      <c r="D35" s="162"/>
      <c r="E35" s="285"/>
      <c r="F35" s="135"/>
    </row>
    <row r="36" spans="1:6" ht="20.25">
      <c r="A36" s="182"/>
      <c r="B36" s="139"/>
      <c r="C36" s="132"/>
      <c r="D36" s="132"/>
      <c r="E36" s="285"/>
      <c r="F36" s="135"/>
    </row>
    <row r="37" spans="1:6" ht="20.25">
      <c r="A37" s="182"/>
      <c r="B37" s="139"/>
      <c r="C37" s="132"/>
      <c r="D37" s="132"/>
      <c r="E37" s="285"/>
      <c r="F37" s="135"/>
    </row>
    <row r="38" spans="1:6" ht="20.25">
      <c r="A38" s="182"/>
      <c r="B38" s="163"/>
      <c r="C38" s="132"/>
      <c r="D38" s="132"/>
      <c r="E38" s="163"/>
      <c r="F38" s="135"/>
    </row>
    <row r="39" spans="1:6" ht="20.25">
      <c r="A39" s="182"/>
      <c r="B39" s="163"/>
      <c r="C39" s="132"/>
      <c r="D39" s="132"/>
      <c r="E39" s="163"/>
      <c r="F39" s="135"/>
    </row>
    <row r="40" spans="1:6" ht="20.25">
      <c r="A40" s="182"/>
      <c r="B40" s="139"/>
      <c r="C40" s="132"/>
      <c r="D40" s="132"/>
      <c r="E40" s="285"/>
      <c r="F40" s="135"/>
    </row>
    <row r="41" spans="1:6" ht="20.25">
      <c r="A41" s="182"/>
      <c r="B41" s="163"/>
      <c r="C41" s="132"/>
      <c r="D41" s="132"/>
      <c r="E41" s="163"/>
      <c r="F41" s="134"/>
    </row>
    <row r="42" spans="1:6" ht="22.5">
      <c r="A42" s="636"/>
      <c r="B42" s="636"/>
      <c r="C42" s="636"/>
      <c r="D42" s="361"/>
      <c r="E42" s="664"/>
      <c r="F42" s="659"/>
    </row>
    <row r="43" spans="1:6" ht="22.5">
      <c r="A43" s="636"/>
      <c r="B43" s="636"/>
      <c r="C43" s="636"/>
      <c r="D43" s="361"/>
      <c r="E43" s="658"/>
      <c r="F43" s="659"/>
    </row>
    <row r="44" spans="1:6" ht="20.25">
      <c r="A44" s="662"/>
      <c r="B44" s="662"/>
      <c r="C44" s="662"/>
      <c r="D44" s="363"/>
      <c r="E44" s="663"/>
      <c r="F44" s="663"/>
    </row>
    <row r="45" spans="1:6" ht="20.25">
      <c r="A45" s="641"/>
      <c r="B45" s="641"/>
      <c r="C45" s="641"/>
      <c r="D45" s="362"/>
      <c r="E45" s="650"/>
      <c r="F45" s="650"/>
    </row>
    <row r="46" spans="1:6">
      <c r="A46" s="113"/>
      <c r="B46" s="113"/>
      <c r="C46" s="113"/>
      <c r="D46" s="113"/>
      <c r="E46" s="286"/>
      <c r="F46" s="113"/>
    </row>
  </sheetData>
  <mergeCells count="23">
    <mergeCell ref="E44:F44"/>
    <mergeCell ref="A1:H1"/>
    <mergeCell ref="A2:H2"/>
    <mergeCell ref="A4:A5"/>
    <mergeCell ref="H4:H5"/>
    <mergeCell ref="A12:D12"/>
    <mergeCell ref="E12:H12"/>
    <mergeCell ref="A45:C45"/>
    <mergeCell ref="E45:F45"/>
    <mergeCell ref="A13:D13"/>
    <mergeCell ref="E13:H13"/>
    <mergeCell ref="A26:F26"/>
    <mergeCell ref="A27:F27"/>
    <mergeCell ref="A29:A30"/>
    <mergeCell ref="A42:C42"/>
    <mergeCell ref="E42:F42"/>
    <mergeCell ref="A43:C43"/>
    <mergeCell ref="E43:F43"/>
    <mergeCell ref="A14:D14"/>
    <mergeCell ref="E14:H14"/>
    <mergeCell ref="A15:D15"/>
    <mergeCell ref="E15:H15"/>
    <mergeCell ref="A44:C44"/>
  </mergeCells>
  <printOptions horizontalCentered="1"/>
  <pageMargins left="0.59055118110236227" right="0.59055118110236227" top="0.86614173228346458" bottom="0.59055118110236227" header="0.51181102362204722" footer="0.51181102362204722"/>
  <pageSetup paperSize="9" scale="95" firstPageNumber="4" orientation="landscape" r:id="rId1"/>
  <headerFooter scaleWithDoc="0" alignWithMargins="0">
    <oddHeader>&amp;L&amp;8PCBS:  Water Tables, 2018&amp;R&amp;"Simplified Arabic,Regular"&amp;8&amp;K00+000ا&amp;K000000PCBS:  جداول المياه، 2018</oddHeader>
    <oddFooter>&amp;C&amp;P</oddFooter>
  </headerFooter>
</worksheet>
</file>

<file path=xl/worksheets/sheet13.xml><?xml version="1.0" encoding="utf-8"?>
<worksheet xmlns="http://schemas.openxmlformats.org/spreadsheetml/2006/main" xmlns:r="http://schemas.openxmlformats.org/officeDocument/2006/relationships">
  <sheetPr codeName="Sheet10">
    <tabColor rgb="FF00B050"/>
  </sheetPr>
  <dimension ref="A1:H31"/>
  <sheetViews>
    <sheetView rightToLeft="1" view="pageBreakPreview" topLeftCell="A4" zoomScale="115" zoomScaleNormal="100" zoomScaleSheetLayoutView="115" workbookViewId="0">
      <selection activeCell="N14" sqref="N14"/>
    </sheetView>
  </sheetViews>
  <sheetFormatPr defaultColWidth="9.140625" defaultRowHeight="21"/>
  <cols>
    <col min="1" max="1" width="20.140625" style="40" customWidth="1"/>
    <col min="2" max="2" width="17" style="57" customWidth="1"/>
    <col min="3" max="3" width="15.5703125" style="57" customWidth="1"/>
    <col min="4" max="4" width="17.7109375" style="57" customWidth="1"/>
    <col min="5" max="5" width="12.42578125" style="57" customWidth="1"/>
    <col min="6" max="6" width="33.140625" style="57" customWidth="1"/>
    <col min="7" max="7" width="11.28515625" style="57" bestFit="1" customWidth="1"/>
    <col min="8" max="8" width="13.28515625" style="57" bestFit="1" customWidth="1"/>
    <col min="9" max="16384" width="9.140625" style="57"/>
  </cols>
  <sheetData>
    <row r="1" spans="1:8" s="55" customFormat="1" ht="25.5" customHeight="1">
      <c r="A1" s="665" t="s">
        <v>296</v>
      </c>
      <c r="B1" s="665"/>
      <c r="C1" s="665"/>
      <c r="D1" s="665"/>
      <c r="E1" s="665"/>
      <c r="F1" s="665"/>
    </row>
    <row r="2" spans="1:8" s="56" customFormat="1" ht="19.5" customHeight="1">
      <c r="A2" s="666" t="s">
        <v>297</v>
      </c>
      <c r="B2" s="666"/>
      <c r="C2" s="666"/>
      <c r="D2" s="666"/>
      <c r="E2" s="666"/>
      <c r="F2" s="666"/>
    </row>
    <row r="3" spans="1:8" s="56" customFormat="1" ht="5.0999999999999996" customHeight="1">
      <c r="A3" s="87"/>
      <c r="B3" s="87"/>
      <c r="C3" s="87"/>
      <c r="D3" s="87"/>
      <c r="E3" s="109"/>
      <c r="F3" s="87"/>
    </row>
    <row r="4" spans="1:8" s="56" customFormat="1" ht="18.75" customHeight="1">
      <c r="A4" s="102" t="s">
        <v>76</v>
      </c>
      <c r="B4" s="74"/>
      <c r="C4" s="74"/>
      <c r="D4" s="74"/>
      <c r="E4" s="109"/>
      <c r="F4" s="15" t="s">
        <v>77</v>
      </c>
    </row>
    <row r="5" spans="1:8" s="56" customFormat="1" ht="29.25" customHeight="1">
      <c r="A5" s="669" t="s">
        <v>27</v>
      </c>
      <c r="B5" s="390" t="s">
        <v>51</v>
      </c>
      <c r="C5" s="390" t="s">
        <v>53</v>
      </c>
      <c r="D5" s="390" t="s">
        <v>55</v>
      </c>
      <c r="E5" s="106" t="s">
        <v>12</v>
      </c>
      <c r="F5" s="672" t="s">
        <v>28</v>
      </c>
    </row>
    <row r="6" spans="1:8" s="39" customFormat="1" ht="17.100000000000001" customHeight="1">
      <c r="A6" s="670"/>
      <c r="B6" s="667" t="s">
        <v>52</v>
      </c>
      <c r="C6" s="667" t="s">
        <v>54</v>
      </c>
      <c r="D6" s="667" t="s">
        <v>56</v>
      </c>
      <c r="E6" s="667" t="s">
        <v>13</v>
      </c>
      <c r="F6" s="667"/>
    </row>
    <row r="7" spans="1:8" s="39" customFormat="1" ht="17.100000000000001" customHeight="1">
      <c r="A7" s="671"/>
      <c r="B7" s="668"/>
      <c r="C7" s="668"/>
      <c r="D7" s="668"/>
      <c r="E7" s="668"/>
      <c r="F7" s="668"/>
      <c r="H7" s="232"/>
    </row>
    <row r="8" spans="1:8" s="39" customFormat="1" ht="16.5" hidden="1" customHeight="1">
      <c r="A8" s="104"/>
      <c r="B8" s="103"/>
      <c r="C8" s="103"/>
      <c r="D8" s="103"/>
      <c r="E8" s="103"/>
      <c r="F8" s="105"/>
      <c r="H8" s="56"/>
    </row>
    <row r="9" spans="1:8" s="39" customFormat="1" ht="15.95" customHeight="1">
      <c r="A9" s="203" t="s">
        <v>179</v>
      </c>
      <c r="B9" s="417">
        <f>SUM(B10:B18)</f>
        <v>33.799999999999997</v>
      </c>
      <c r="C9" s="418">
        <f>SUM(C10:C18)</f>
        <v>39.700000000000003</v>
      </c>
      <c r="D9" s="418">
        <f>SUM(D10:D18)</f>
        <v>25.9</v>
      </c>
      <c r="E9" s="334">
        <f>SUM(E10:E18)</f>
        <v>99.4</v>
      </c>
      <c r="F9" s="206" t="s">
        <v>177</v>
      </c>
    </row>
    <row r="10" spans="1:8" s="39" customFormat="1" ht="15.95" customHeight="1">
      <c r="A10" s="204" t="s">
        <v>1</v>
      </c>
      <c r="B10" s="419">
        <v>0</v>
      </c>
      <c r="C10" s="420">
        <v>0</v>
      </c>
      <c r="D10" s="421">
        <v>5.7</v>
      </c>
      <c r="E10" s="335">
        <f>SUM(B10:D10)</f>
        <v>5.7</v>
      </c>
      <c r="F10" s="207" t="s">
        <v>7</v>
      </c>
    </row>
    <row r="11" spans="1:8" s="39" customFormat="1" ht="15.95" customHeight="1">
      <c r="A11" s="204" t="s">
        <v>158</v>
      </c>
      <c r="B11" s="422">
        <v>0.5</v>
      </c>
      <c r="C11" s="420">
        <v>0</v>
      </c>
      <c r="D11" s="421">
        <v>3.1</v>
      </c>
      <c r="E11" s="335">
        <f t="shared" ref="E11:E18" si="0">SUM(B11:D11)</f>
        <v>3.6</v>
      </c>
      <c r="F11" s="207" t="s">
        <v>305</v>
      </c>
      <c r="G11" s="42"/>
    </row>
    <row r="12" spans="1:8" s="39" customFormat="1" ht="15.95" customHeight="1">
      <c r="A12" s="204" t="s">
        <v>2</v>
      </c>
      <c r="B12" s="419">
        <v>0</v>
      </c>
      <c r="C12" s="421">
        <v>23.4</v>
      </c>
      <c r="D12" s="420">
        <v>0</v>
      </c>
      <c r="E12" s="335">
        <f t="shared" si="0"/>
        <v>23.4</v>
      </c>
      <c r="F12" s="207" t="s">
        <v>14</v>
      </c>
    </row>
    <row r="13" spans="1:8" s="39" customFormat="1" ht="15.95" customHeight="1">
      <c r="A13" s="204" t="s">
        <v>5</v>
      </c>
      <c r="B13" s="422">
        <v>1.1000000000000001</v>
      </c>
      <c r="C13" s="420">
        <v>0</v>
      </c>
      <c r="D13" s="426">
        <v>17.100000000000001</v>
      </c>
      <c r="E13" s="335">
        <f t="shared" si="0"/>
        <v>18.2</v>
      </c>
      <c r="F13" s="207" t="s">
        <v>9</v>
      </c>
      <c r="G13" s="42"/>
    </row>
    <row r="14" spans="1:8" s="39" customFormat="1" ht="15.95" customHeight="1">
      <c r="A14" s="204" t="s">
        <v>3</v>
      </c>
      <c r="B14" s="419">
        <v>0</v>
      </c>
      <c r="C14" s="421">
        <v>15.5</v>
      </c>
      <c r="D14" s="420">
        <v>0</v>
      </c>
      <c r="E14" s="335">
        <f t="shared" si="0"/>
        <v>15.5</v>
      </c>
      <c r="F14" s="207" t="s">
        <v>10</v>
      </c>
    </row>
    <row r="15" spans="1:8" s="39" customFormat="1" ht="15.95" customHeight="1">
      <c r="A15" s="204" t="s">
        <v>4</v>
      </c>
      <c r="B15" s="419">
        <v>0</v>
      </c>
      <c r="C15" s="420">
        <f>B15</f>
        <v>0</v>
      </c>
      <c r="D15" s="420">
        <v>0</v>
      </c>
      <c r="E15" s="335">
        <v>0</v>
      </c>
      <c r="F15" s="207" t="s">
        <v>11</v>
      </c>
      <c r="G15" s="42"/>
    </row>
    <row r="16" spans="1:8" s="39" customFormat="1" ht="19.5" customHeight="1">
      <c r="A16" s="204" t="s">
        <v>183</v>
      </c>
      <c r="B16" s="422">
        <v>1.9</v>
      </c>
      <c r="C16" s="421">
        <v>0.5</v>
      </c>
      <c r="D16" s="420">
        <v>0</v>
      </c>
      <c r="E16" s="335">
        <f t="shared" si="0"/>
        <v>2.4</v>
      </c>
      <c r="F16" s="207" t="s">
        <v>316</v>
      </c>
      <c r="G16" s="42"/>
    </row>
    <row r="17" spans="1:8" s="39" customFormat="1" ht="15.95" customHeight="1">
      <c r="A17" s="94" t="s">
        <v>24</v>
      </c>
      <c r="B17" s="422">
        <v>14.5</v>
      </c>
      <c r="C17" s="420">
        <v>0</v>
      </c>
      <c r="D17" s="420">
        <v>0</v>
      </c>
      <c r="E17" s="335">
        <f t="shared" si="0"/>
        <v>14.5</v>
      </c>
      <c r="F17" s="207" t="s">
        <v>306</v>
      </c>
    </row>
    <row r="18" spans="1:8" s="39" customFormat="1" ht="15.95" customHeight="1">
      <c r="A18" s="205" t="s">
        <v>22</v>
      </c>
      <c r="B18" s="423">
        <v>15.8</v>
      </c>
      <c r="C18" s="424">
        <v>0.3</v>
      </c>
      <c r="D18" s="425">
        <v>0</v>
      </c>
      <c r="E18" s="336">
        <f t="shared" si="0"/>
        <v>16.100000000000001</v>
      </c>
      <c r="F18" s="208" t="s">
        <v>317</v>
      </c>
      <c r="G18" s="42"/>
    </row>
    <row r="19" spans="1:8" s="39" customFormat="1" ht="37.5" customHeight="1">
      <c r="A19" s="570" t="s">
        <v>265</v>
      </c>
      <c r="B19" s="570"/>
      <c r="C19" s="570"/>
      <c r="D19" s="661" t="s">
        <v>166</v>
      </c>
      <c r="E19" s="661"/>
      <c r="F19" s="661"/>
      <c r="H19" s="56"/>
    </row>
    <row r="20" spans="1:8" s="39" customFormat="1" ht="30" customHeight="1">
      <c r="A20" s="674" t="s">
        <v>102</v>
      </c>
      <c r="B20" s="570"/>
      <c r="C20" s="570"/>
      <c r="D20" s="673" t="s">
        <v>103</v>
      </c>
      <c r="E20" s="673"/>
      <c r="F20" s="673"/>
      <c r="G20" s="42"/>
      <c r="H20" s="56"/>
    </row>
    <row r="21" spans="1:8" s="39" customFormat="1" ht="25.5" customHeight="1">
      <c r="A21" s="674" t="s">
        <v>128</v>
      </c>
      <c r="B21" s="570"/>
      <c r="C21" s="570"/>
      <c r="D21" s="675" t="s">
        <v>104</v>
      </c>
      <c r="E21" s="675"/>
      <c r="F21" s="675"/>
    </row>
    <row r="22" spans="1:8" s="39" customFormat="1" ht="33.75" customHeight="1">
      <c r="A22" s="674" t="s">
        <v>105</v>
      </c>
      <c r="B22" s="570"/>
      <c r="C22" s="570"/>
      <c r="D22" s="673" t="s">
        <v>142</v>
      </c>
      <c r="E22" s="673"/>
      <c r="F22" s="673"/>
      <c r="G22" s="112"/>
      <c r="H22" s="112"/>
    </row>
    <row r="23" spans="1:8" s="39" customFormat="1" ht="17.100000000000001" customHeight="1">
      <c r="A23" s="570" t="s">
        <v>38</v>
      </c>
      <c r="B23" s="570"/>
      <c r="C23" s="570"/>
      <c r="D23" s="578" t="s">
        <v>39</v>
      </c>
      <c r="E23" s="578"/>
      <c r="F23" s="578"/>
      <c r="G23" s="112"/>
      <c r="H23" s="112"/>
    </row>
    <row r="24" spans="1:8" s="50" customFormat="1" ht="27.75" customHeight="1">
      <c r="A24" s="557" t="s">
        <v>201</v>
      </c>
      <c r="B24" s="557"/>
      <c r="C24" s="557"/>
      <c r="D24" s="568" t="s">
        <v>202</v>
      </c>
      <c r="E24" s="568"/>
      <c r="F24" s="568"/>
    </row>
    <row r="25" spans="1:8" s="39" customFormat="1" ht="17.100000000000001" customHeight="1">
      <c r="B25" s="62"/>
      <c r="C25" s="62"/>
      <c r="D25" s="62"/>
      <c r="E25" s="62"/>
      <c r="F25" s="67"/>
    </row>
    <row r="26" spans="1:8" s="39" customFormat="1" ht="17.100000000000001" customHeight="1">
      <c r="B26" s="62"/>
      <c r="C26" s="62"/>
      <c r="D26" s="62"/>
      <c r="E26" s="62"/>
      <c r="F26" s="41"/>
    </row>
    <row r="27" spans="1:8" s="39" customFormat="1" ht="17.100000000000001" customHeight="1">
      <c r="B27" s="62"/>
      <c r="C27" s="62"/>
      <c r="D27" s="62"/>
      <c r="E27" s="62"/>
    </row>
    <row r="28" spans="1:8" s="39" customFormat="1" ht="17.100000000000001" customHeight="1">
      <c r="B28" s="62"/>
      <c r="C28" s="62"/>
      <c r="D28" s="62"/>
      <c r="E28" s="62"/>
    </row>
    <row r="29" spans="1:8" s="39" customFormat="1" ht="17.100000000000001" customHeight="1">
      <c r="B29" s="62"/>
      <c r="C29" s="62"/>
      <c r="D29" s="62"/>
      <c r="E29" s="62"/>
    </row>
    <row r="30" spans="1:8" ht="12.75">
      <c r="A30" s="57"/>
      <c r="B30" s="62"/>
      <c r="C30" s="62"/>
      <c r="D30" s="62"/>
      <c r="E30" s="62"/>
    </row>
    <row r="31" spans="1:8" s="39" customFormat="1" ht="28.5" customHeight="1">
      <c r="A31" s="665"/>
      <c r="B31" s="665"/>
      <c r="C31" s="665"/>
      <c r="D31" s="665"/>
      <c r="E31" s="665"/>
      <c r="F31" s="665"/>
    </row>
  </sheetData>
  <customSheetViews>
    <customSheetView guid="{5D9BAB13-4BDE-4E58-91A2-3715FFA4052A}" scale="130" showPageBreaks="1" printArea="1" hiddenRows="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hiddenRows="1" view="pageLayout">
      <selection activeCell="F18" sqref="F18"/>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1">
    <mergeCell ref="A20:C20"/>
    <mergeCell ref="A23:C23"/>
    <mergeCell ref="D21:F21"/>
    <mergeCell ref="D23:F23"/>
    <mergeCell ref="D20:F20"/>
    <mergeCell ref="A1:F1"/>
    <mergeCell ref="A2:F2"/>
    <mergeCell ref="A31:F31"/>
    <mergeCell ref="A24:C24"/>
    <mergeCell ref="D24:F24"/>
    <mergeCell ref="B6:B7"/>
    <mergeCell ref="C6:C7"/>
    <mergeCell ref="D6:D7"/>
    <mergeCell ref="A5:A7"/>
    <mergeCell ref="F5:F7"/>
    <mergeCell ref="E6:E7"/>
    <mergeCell ref="D22:F22"/>
    <mergeCell ref="A19:C19"/>
    <mergeCell ref="D19:F19"/>
    <mergeCell ref="A22:C22"/>
    <mergeCell ref="A21:C21"/>
  </mergeCells>
  <phoneticPr fontId="0" type="noConversion"/>
  <printOptions horizontalCentered="1"/>
  <pageMargins left="0.59055118110236227" right="0.59055118110236227" top="0.86614173228346458" bottom="0.59055118110236227" header="0.51181102362204722" footer="0.51181102362204722"/>
  <pageSetup paperSize="9" scale="95"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14.xml><?xml version="1.0" encoding="utf-8"?>
<worksheet xmlns="http://schemas.openxmlformats.org/spreadsheetml/2006/main" xmlns:r="http://schemas.openxmlformats.org/officeDocument/2006/relationships">
  <sheetPr codeName="Sheet15">
    <tabColor rgb="FF00B050"/>
  </sheetPr>
  <dimension ref="A1:C15"/>
  <sheetViews>
    <sheetView rightToLeft="1" view="pageBreakPreview" zoomScale="115" zoomScaleNormal="100" zoomScaleSheetLayoutView="115" workbookViewId="0">
      <selection activeCell="N14" sqref="N14"/>
    </sheetView>
  </sheetViews>
  <sheetFormatPr defaultRowHeight="12.75"/>
  <cols>
    <col min="1" max="1" width="29" customWidth="1"/>
    <col min="2" max="2" width="29.140625" customWidth="1"/>
    <col min="3" max="3" width="49.7109375" customWidth="1"/>
  </cols>
  <sheetData>
    <row r="1" spans="1:3" ht="25.5" customHeight="1">
      <c r="A1" s="677" t="s">
        <v>198</v>
      </c>
      <c r="B1" s="677"/>
      <c r="C1" s="677"/>
    </row>
    <row r="2" spans="1:3" ht="19.5" customHeight="1">
      <c r="A2" s="678" t="s">
        <v>199</v>
      </c>
      <c r="B2" s="678"/>
      <c r="C2" s="678"/>
    </row>
    <row r="3" spans="1:3" ht="5.25" customHeight="1"/>
    <row r="4" spans="1:3" ht="18.75" customHeight="1">
      <c r="A4" s="102" t="s">
        <v>76</v>
      </c>
      <c r="B4" s="102"/>
      <c r="C4" s="15" t="s">
        <v>77</v>
      </c>
    </row>
    <row r="5" spans="1:3" ht="16.5" customHeight="1">
      <c r="A5" s="679" t="s">
        <v>27</v>
      </c>
      <c r="B5" s="293" t="s">
        <v>45</v>
      </c>
      <c r="C5" s="681" t="s">
        <v>23</v>
      </c>
    </row>
    <row r="6" spans="1:3" ht="17.25" customHeight="1">
      <c r="A6" s="680"/>
      <c r="B6" s="294" t="s">
        <v>46</v>
      </c>
      <c r="C6" s="682"/>
    </row>
    <row r="7" spans="1:3" ht="16.5" customHeight="1">
      <c r="A7" s="270" t="s">
        <v>73</v>
      </c>
      <c r="B7" s="399">
        <f>SUM(B8:B12)</f>
        <v>84.5</v>
      </c>
      <c r="C7" s="398" t="s">
        <v>74</v>
      </c>
    </row>
    <row r="8" spans="1:3" ht="16.5" customHeight="1">
      <c r="A8" s="271" t="s">
        <v>72</v>
      </c>
      <c r="B8" s="400">
        <v>24</v>
      </c>
      <c r="C8" s="227" t="s">
        <v>65</v>
      </c>
    </row>
    <row r="9" spans="1:3" ht="16.5" customHeight="1">
      <c r="A9" s="271" t="s">
        <v>41</v>
      </c>
      <c r="B9" s="400">
        <v>25.8</v>
      </c>
      <c r="C9" s="227" t="s">
        <v>66</v>
      </c>
    </row>
    <row r="10" spans="1:3" ht="16.5" customHeight="1">
      <c r="A10" s="271" t="s">
        <v>71</v>
      </c>
      <c r="B10" s="400">
        <v>13.4</v>
      </c>
      <c r="C10" s="228" t="s">
        <v>310</v>
      </c>
    </row>
    <row r="11" spans="1:3" ht="16.5" customHeight="1">
      <c r="A11" s="271" t="s">
        <v>42</v>
      </c>
      <c r="B11" s="400">
        <v>12</v>
      </c>
      <c r="C11" s="227" t="s">
        <v>67</v>
      </c>
    </row>
    <row r="12" spans="1:3" ht="16.5" customHeight="1">
      <c r="A12" s="272" t="s">
        <v>43</v>
      </c>
      <c r="B12" s="401">
        <v>9.3000000000000007</v>
      </c>
      <c r="C12" s="229" t="s">
        <v>44</v>
      </c>
    </row>
    <row r="13" spans="1:3" ht="87" customHeight="1">
      <c r="A13" s="612" t="s">
        <v>311</v>
      </c>
      <c r="B13" s="676"/>
      <c r="C13" s="312" t="s">
        <v>298</v>
      </c>
    </row>
    <row r="14" spans="1:3" ht="89.25" customHeight="1">
      <c r="A14" s="612" t="s">
        <v>157</v>
      </c>
      <c r="B14" s="676"/>
      <c r="C14" s="313" t="s">
        <v>184</v>
      </c>
    </row>
    <row r="15" spans="1:3" ht="24" customHeight="1">
      <c r="A15" s="557" t="s">
        <v>195</v>
      </c>
      <c r="B15" s="563"/>
      <c r="C15" s="405" t="s">
        <v>200</v>
      </c>
    </row>
  </sheetData>
  <mergeCells count="7">
    <mergeCell ref="A14:B14"/>
    <mergeCell ref="A15:B15"/>
    <mergeCell ref="A1:C1"/>
    <mergeCell ref="A2:C2"/>
    <mergeCell ref="A5:A6"/>
    <mergeCell ref="C5:C6"/>
    <mergeCell ref="A13:B13"/>
  </mergeCells>
  <printOptions horizontalCentered="1"/>
  <pageMargins left="0.59055118110236227" right="0.59055118110236227" top="0.86614173228346458" bottom="0.59055118110236227" header="0.51181102362204722" footer="0.51181102362204722"/>
  <pageSetup paperSize="9" scale="95" orientation="landscape" r:id="rId1"/>
  <headerFooter scaleWithDoc="0" alignWithMargins="0">
    <oddHeader>&amp;L&amp;8PCBS:  Water Tables, 2018&amp;R&amp;"Simplified Arabic,Regular"&amp;8&amp;K00+000ا&amp;K000000PCBS:  جداول المياه، 2018</oddHeader>
    <oddFooter>&amp;C&amp;P</oddFooter>
  </headerFooter>
</worksheet>
</file>

<file path=xl/worksheets/sheet15.xml><?xml version="1.0" encoding="utf-8"?>
<worksheet xmlns="http://schemas.openxmlformats.org/spreadsheetml/2006/main" xmlns:r="http://schemas.openxmlformats.org/officeDocument/2006/relationships">
  <sheetPr codeName="Sheet12">
    <tabColor rgb="FF00B050"/>
  </sheetPr>
  <dimension ref="A1:M16"/>
  <sheetViews>
    <sheetView rightToLeft="1" view="pageBreakPreview" zoomScale="115" zoomScaleNormal="100" zoomScaleSheetLayoutView="115" workbookViewId="0">
      <selection activeCell="N14" sqref="N14"/>
    </sheetView>
  </sheetViews>
  <sheetFormatPr defaultRowHeight="12.75"/>
  <cols>
    <col min="1" max="1" width="39.85546875" customWidth="1"/>
    <col min="2" max="2" width="10" customWidth="1"/>
    <col min="3" max="3" width="11.28515625" customWidth="1"/>
    <col min="4" max="4" width="11.7109375" customWidth="1"/>
    <col min="5" max="5" width="9.140625" hidden="1" customWidth="1"/>
    <col min="6" max="6" width="45.85546875" customWidth="1"/>
  </cols>
  <sheetData>
    <row r="1" spans="1:13" s="129" customFormat="1" ht="25.5" customHeight="1">
      <c r="A1" s="692" t="s">
        <v>315</v>
      </c>
      <c r="B1" s="692"/>
      <c r="C1" s="692"/>
      <c r="D1" s="692"/>
      <c r="E1" s="693"/>
      <c r="F1" s="693"/>
    </row>
    <row r="2" spans="1:13" s="129" customFormat="1" ht="19.5" customHeight="1">
      <c r="A2" s="694" t="s">
        <v>197</v>
      </c>
      <c r="B2" s="694"/>
      <c r="C2" s="694"/>
      <c r="D2" s="694"/>
      <c r="E2" s="695"/>
      <c r="F2" s="695"/>
    </row>
    <row r="3" spans="1:13" s="129" customFormat="1" ht="6" customHeight="1"/>
    <row r="4" spans="1:13" ht="22.5">
      <c r="A4" s="30" t="s">
        <v>93</v>
      </c>
      <c r="B4" s="189"/>
      <c r="C4" s="190"/>
      <c r="D4" s="129"/>
      <c r="E4" s="129"/>
      <c r="F4" s="19" t="s">
        <v>94</v>
      </c>
    </row>
    <row r="5" spans="1:13" s="129" customFormat="1" ht="29.25" customHeight="1">
      <c r="A5" s="697" t="s">
        <v>109</v>
      </c>
      <c r="B5" s="274" t="s">
        <v>95</v>
      </c>
      <c r="C5" s="275" t="s">
        <v>143</v>
      </c>
      <c r="D5" s="276" t="s">
        <v>0</v>
      </c>
      <c r="E5" s="314"/>
      <c r="F5" s="699" t="s">
        <v>122</v>
      </c>
    </row>
    <row r="6" spans="1:13" ht="29.25" customHeight="1">
      <c r="A6" s="698"/>
      <c r="B6" s="295" t="s">
        <v>57</v>
      </c>
      <c r="C6" s="296" t="s">
        <v>144</v>
      </c>
      <c r="D6" s="297" t="s">
        <v>15</v>
      </c>
      <c r="E6" s="314"/>
      <c r="F6" s="700"/>
      <c r="M6" s="209"/>
    </row>
    <row r="7" spans="1:13" ht="29.25" customHeight="1">
      <c r="A7" s="315" t="s">
        <v>312</v>
      </c>
      <c r="B7" s="409">
        <v>3.0693593199594456</v>
      </c>
      <c r="C7" s="484">
        <v>3.9835714285714272</v>
      </c>
      <c r="D7" s="410">
        <v>1.1201388888888886</v>
      </c>
      <c r="E7" s="273"/>
      <c r="F7" s="318" t="s">
        <v>147</v>
      </c>
      <c r="M7" s="209"/>
    </row>
    <row r="8" spans="1:13" ht="29.25" customHeight="1">
      <c r="A8" s="316" t="s">
        <v>313</v>
      </c>
      <c r="B8" s="411">
        <v>3.0945368084993885</v>
      </c>
      <c r="C8" s="485">
        <v>4.0016666666666678</v>
      </c>
      <c r="D8" s="412">
        <v>1.1604166666666664</v>
      </c>
      <c r="E8" s="273"/>
      <c r="F8" s="319" t="s">
        <v>146</v>
      </c>
      <c r="M8" s="210"/>
    </row>
    <row r="9" spans="1:13" ht="29.25" customHeight="1">
      <c r="A9" s="317" t="s">
        <v>314</v>
      </c>
      <c r="B9" s="413">
        <v>4.4459461723073677</v>
      </c>
      <c r="C9" s="486">
        <v>5.3113333333333328</v>
      </c>
      <c r="D9" s="414">
        <v>2.4394444444444439</v>
      </c>
      <c r="E9" s="273"/>
      <c r="F9" s="320" t="s">
        <v>148</v>
      </c>
    </row>
    <row r="10" spans="1:13" ht="39" customHeight="1">
      <c r="A10" s="696" t="s">
        <v>299</v>
      </c>
      <c r="B10" s="684"/>
      <c r="C10" s="690" t="s">
        <v>165</v>
      </c>
      <c r="D10" s="690"/>
      <c r="E10" s="691"/>
      <c r="F10" s="691"/>
    </row>
    <row r="11" spans="1:13" ht="40.5" customHeight="1">
      <c r="A11" s="684" t="s">
        <v>217</v>
      </c>
      <c r="B11" s="684"/>
      <c r="C11" s="690" t="s">
        <v>218</v>
      </c>
      <c r="D11" s="690"/>
      <c r="E11" s="691"/>
      <c r="F11" s="691"/>
    </row>
    <row r="12" spans="1:13" s="129" customFormat="1" ht="39.75" customHeight="1">
      <c r="A12" s="689"/>
      <c r="B12" s="689"/>
      <c r="C12" s="290"/>
      <c r="D12" s="290"/>
    </row>
    <row r="13" spans="1:13" ht="40.5" customHeight="1">
      <c r="A13" s="685"/>
      <c r="B13" s="685"/>
      <c r="C13" s="687"/>
      <c r="D13" s="687"/>
    </row>
    <row r="14" spans="1:13" ht="20.25" customHeight="1">
      <c r="A14" s="686"/>
      <c r="B14" s="686"/>
      <c r="C14" s="688"/>
      <c r="D14" s="688"/>
      <c r="E14" s="186"/>
    </row>
    <row r="15" spans="1:13" ht="39.75" customHeight="1">
      <c r="A15" s="201"/>
      <c r="B15" s="683"/>
      <c r="C15" s="683"/>
      <c r="D15" s="683"/>
    </row>
    <row r="16" spans="1:13" ht="15">
      <c r="A16" s="183"/>
      <c r="B16" s="183"/>
      <c r="C16" s="183"/>
      <c r="D16" s="183"/>
    </row>
  </sheetData>
  <customSheetViews>
    <customSheetView guid="{5D9BAB13-4BDE-4E58-91A2-3715FFA4052A}" showPageBreaks="1" printArea="1" hiddenColumns="1" view="pageBreakPreview">
      <selection activeCell="K10" sqref="K10"/>
      <pageMargins left="0.59055118110236227" right="0.59055118110236227" top="0.86614173228346458" bottom="0.59055118110236227" header="0.51181102362204722" footer="0.51181102362204722"/>
      <printOptions horizontalCentered="1"/>
      <pageSetup paperSize="9"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hiddenColumns="1" view="pageLayout">
      <selection activeCell="C5" sqref="C5"/>
      <pageMargins left="0.59055118110236227" right="0.59055118110236227" top="0.86614173228346458" bottom="0.59055118110236227" header="0.51181102362204722" footer="0.51181102362204722"/>
      <printOptions horizontalCentered="1"/>
      <pageSetup paperSize="9"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4">
    <mergeCell ref="C10:F10"/>
    <mergeCell ref="C11:F11"/>
    <mergeCell ref="A1:F1"/>
    <mergeCell ref="A2:F2"/>
    <mergeCell ref="A10:B10"/>
    <mergeCell ref="A5:A6"/>
    <mergeCell ref="F5:F6"/>
    <mergeCell ref="B15:D15"/>
    <mergeCell ref="A11:B11"/>
    <mergeCell ref="A13:B13"/>
    <mergeCell ref="A14:B14"/>
    <mergeCell ref="C13:D13"/>
    <mergeCell ref="C14:D14"/>
    <mergeCell ref="A12:B12"/>
  </mergeCells>
  <printOptions horizontalCentered="1"/>
  <pageMargins left="0.59055118110236227" right="0.59055118110236227" top="0.86614173228346458" bottom="0.59055118110236227" header="0.51181102362204722" footer="0.51181102362204722"/>
  <pageSetup paperSize="9" scale="95"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2.xml><?xml version="1.0" encoding="utf-8"?>
<worksheet xmlns="http://schemas.openxmlformats.org/spreadsheetml/2006/main" xmlns:r="http://schemas.openxmlformats.org/officeDocument/2006/relationships">
  <sheetPr codeName="Sheet11">
    <tabColor rgb="FF00B050"/>
  </sheetPr>
  <dimension ref="A1:R44"/>
  <sheetViews>
    <sheetView rightToLeft="1" view="pageBreakPreview" zoomScale="115" zoomScaleNormal="100" zoomScaleSheetLayoutView="115" workbookViewId="0">
      <selection activeCell="N14" sqref="N14"/>
    </sheetView>
  </sheetViews>
  <sheetFormatPr defaultColWidth="9.140625" defaultRowHeight="12.75"/>
  <cols>
    <col min="1" max="1" width="26.5703125" style="236" customWidth="1"/>
    <col min="2" max="10" width="8.7109375" style="236" customWidth="1"/>
    <col min="11" max="11" width="32.28515625" style="236" customWidth="1"/>
    <col min="12" max="15" width="9.140625" style="236"/>
    <col min="16" max="16" width="4.28515625" style="236" customWidth="1"/>
    <col min="17" max="17" width="10.7109375" style="236" bestFit="1" customWidth="1"/>
    <col min="18" max="18" width="13.28515625" style="236" bestFit="1" customWidth="1"/>
    <col min="19" max="16384" width="9.140625" style="236"/>
  </cols>
  <sheetData>
    <row r="1" spans="1:18" ht="24.75" customHeight="1">
      <c r="A1" s="549" t="s">
        <v>243</v>
      </c>
      <c r="B1" s="550"/>
      <c r="C1" s="550"/>
      <c r="D1" s="550"/>
      <c r="E1" s="550"/>
      <c r="F1" s="550"/>
      <c r="G1" s="550"/>
      <c r="H1" s="550"/>
      <c r="I1" s="550"/>
      <c r="J1" s="550"/>
      <c r="K1" s="550"/>
    </row>
    <row r="2" spans="1:18" ht="19.5" customHeight="1">
      <c r="A2" s="551" t="s">
        <v>244</v>
      </c>
      <c r="B2" s="551"/>
      <c r="C2" s="551"/>
      <c r="D2" s="551"/>
      <c r="E2" s="551"/>
      <c r="F2" s="551"/>
      <c r="G2" s="551"/>
      <c r="H2" s="551"/>
      <c r="I2" s="551"/>
      <c r="J2" s="551"/>
      <c r="K2" s="551"/>
    </row>
    <row r="3" spans="1:18" ht="17.100000000000001" customHeight="1">
      <c r="A3" s="237" t="s">
        <v>76</v>
      </c>
      <c r="B3" s="353"/>
      <c r="C3" s="353"/>
      <c r="D3" s="353"/>
      <c r="E3" s="353"/>
      <c r="F3" s="353"/>
      <c r="G3" s="353"/>
      <c r="H3" s="353"/>
      <c r="I3" s="403"/>
      <c r="J3" s="353"/>
      <c r="K3" s="238" t="s">
        <v>77</v>
      </c>
      <c r="Q3" s="239"/>
      <c r="R3" s="240"/>
    </row>
    <row r="4" spans="1:18" ht="17.100000000000001" customHeight="1">
      <c r="A4" s="553" t="s">
        <v>26</v>
      </c>
      <c r="B4" s="187" t="s">
        <v>18</v>
      </c>
      <c r="C4" s="241"/>
      <c r="D4" s="241"/>
      <c r="E4" s="241"/>
      <c r="F4" s="242"/>
      <c r="G4" s="242"/>
      <c r="H4" s="242"/>
      <c r="I4" s="242"/>
      <c r="J4" s="298" t="s">
        <v>19</v>
      </c>
      <c r="K4" s="555" t="s">
        <v>25</v>
      </c>
      <c r="Q4" s="239"/>
      <c r="R4" s="240"/>
    </row>
    <row r="5" spans="1:18" ht="17.100000000000001" customHeight="1">
      <c r="A5" s="567"/>
      <c r="B5" s="142">
        <v>2010</v>
      </c>
      <c r="C5" s="142">
        <v>2011</v>
      </c>
      <c r="D5" s="142">
        <v>2012</v>
      </c>
      <c r="E5" s="243">
        <v>2013</v>
      </c>
      <c r="F5" s="142">
        <v>2014</v>
      </c>
      <c r="G5" s="142">
        <v>2015</v>
      </c>
      <c r="H5" s="142">
        <v>2016</v>
      </c>
      <c r="I5" s="142">
        <v>2017</v>
      </c>
      <c r="J5" s="142">
        <v>2018</v>
      </c>
      <c r="K5" s="556"/>
      <c r="Q5" s="239"/>
      <c r="R5" s="240"/>
    </row>
    <row r="6" spans="1:18" s="244" customFormat="1" ht="23.25" customHeight="1">
      <c r="A6" s="299" t="s">
        <v>233</v>
      </c>
      <c r="B6" s="429">
        <v>153.80000000000001</v>
      </c>
      <c r="C6" s="430">
        <v>139.69999999999999</v>
      </c>
      <c r="D6" s="431">
        <v>156.19999999999999</v>
      </c>
      <c r="E6" s="432">
        <v>163.1</v>
      </c>
      <c r="F6" s="433">
        <v>163.80000000000001</v>
      </c>
      <c r="G6" s="433">
        <v>187.8</v>
      </c>
      <c r="H6" s="434">
        <v>182.4</v>
      </c>
      <c r="I6" s="434">
        <f>I8+I7+I12</f>
        <v>181.9</v>
      </c>
      <c r="J6" s="512">
        <f>J7+J8+J12</f>
        <v>195.8</v>
      </c>
      <c r="K6" s="302" t="s">
        <v>234</v>
      </c>
      <c r="R6" s="240"/>
    </row>
    <row r="7" spans="1:18" s="244" customFormat="1" ht="24" customHeight="1">
      <c r="A7" s="300" t="s">
        <v>235</v>
      </c>
      <c r="B7" s="436">
        <v>71.599999999999994</v>
      </c>
      <c r="C7" s="429">
        <v>65.5</v>
      </c>
      <c r="D7" s="429">
        <v>64.3</v>
      </c>
      <c r="E7" s="437">
        <v>64.3</v>
      </c>
      <c r="F7" s="433">
        <v>75.599999999999994</v>
      </c>
      <c r="G7" s="433">
        <v>83.3</v>
      </c>
      <c r="H7" s="434">
        <v>84.4</v>
      </c>
      <c r="I7" s="434">
        <v>85.8</v>
      </c>
      <c r="J7" s="513">
        <f>'4'!B9</f>
        <v>96.6</v>
      </c>
      <c r="K7" s="303" t="s">
        <v>236</v>
      </c>
      <c r="M7" s="246"/>
      <c r="R7" s="240"/>
    </row>
    <row r="8" spans="1:18" ht="21" customHeight="1">
      <c r="A8" s="300" t="s">
        <v>237</v>
      </c>
      <c r="B8" s="429">
        <v>26.8</v>
      </c>
      <c r="C8" s="429">
        <v>21.4</v>
      </c>
      <c r="D8" s="436">
        <v>39.299999999999997</v>
      </c>
      <c r="E8" s="438">
        <v>39.5</v>
      </c>
      <c r="F8" s="434">
        <v>28.2</v>
      </c>
      <c r="G8" s="434">
        <v>40.700000000000003</v>
      </c>
      <c r="H8" s="434">
        <v>29</v>
      </c>
      <c r="I8" s="434">
        <v>23.5</v>
      </c>
      <c r="J8" s="513">
        <v>25.5</v>
      </c>
      <c r="K8" s="304" t="s">
        <v>238</v>
      </c>
      <c r="M8" s="246"/>
    </row>
    <row r="9" spans="1:18" ht="27" customHeight="1">
      <c r="A9" s="300" t="s">
        <v>159</v>
      </c>
      <c r="B9" s="429">
        <v>85</v>
      </c>
      <c r="C9" s="429">
        <v>88.3</v>
      </c>
      <c r="D9" s="436">
        <v>93.9</v>
      </c>
      <c r="E9" s="438">
        <v>100.9</v>
      </c>
      <c r="F9" s="434">
        <v>102.8</v>
      </c>
      <c r="G9" s="434">
        <v>119.6</v>
      </c>
      <c r="H9" s="434">
        <v>116</v>
      </c>
      <c r="I9" s="434">
        <v>116.8</v>
      </c>
      <c r="J9" s="513">
        <f>'9'!B6</f>
        <v>118.9</v>
      </c>
      <c r="K9" s="304" t="s">
        <v>248</v>
      </c>
      <c r="L9" s="355"/>
      <c r="M9" s="246"/>
    </row>
    <row r="10" spans="1:18" ht="24" customHeight="1">
      <c r="A10" s="300" t="s">
        <v>40</v>
      </c>
      <c r="B10" s="429">
        <v>73</v>
      </c>
      <c r="C10" s="429">
        <v>73</v>
      </c>
      <c r="D10" s="436">
        <v>81.7</v>
      </c>
      <c r="E10" s="438">
        <v>78.8</v>
      </c>
      <c r="F10" s="434">
        <v>79.099999999999994</v>
      </c>
      <c r="G10" s="434">
        <v>84.3</v>
      </c>
      <c r="H10" s="434">
        <v>82.3</v>
      </c>
      <c r="I10" s="434">
        <v>88.3</v>
      </c>
      <c r="J10" s="513">
        <f>'9'!F6</f>
        <v>90.5</v>
      </c>
      <c r="K10" s="304" t="s">
        <v>64</v>
      </c>
      <c r="M10" s="246"/>
    </row>
    <row r="11" spans="1:18" ht="21" customHeight="1">
      <c r="A11" s="300" t="s">
        <v>239</v>
      </c>
      <c r="B11" s="427" t="s">
        <v>58</v>
      </c>
      <c r="C11" s="427" t="s">
        <v>58</v>
      </c>
      <c r="D11" s="427" t="s">
        <v>58</v>
      </c>
      <c r="E11" s="427" t="s">
        <v>58</v>
      </c>
      <c r="F11" s="428" t="str">
        <f>G11</f>
        <v>-</v>
      </c>
      <c r="G11" s="428" t="str">
        <f>H11</f>
        <v>-</v>
      </c>
      <c r="H11" s="428" t="str">
        <f>E11</f>
        <v>-</v>
      </c>
      <c r="I11" s="428" t="s">
        <v>58</v>
      </c>
      <c r="J11" s="514" t="str">
        <f>I11</f>
        <v>-</v>
      </c>
      <c r="K11" s="304" t="s">
        <v>240</v>
      </c>
      <c r="M11" s="246"/>
      <c r="Q11" s="247"/>
      <c r="R11" s="240"/>
    </row>
    <row r="12" spans="1:18" s="244" customFormat="1" ht="37.5" customHeight="1" thickBot="1">
      <c r="A12" s="301" t="s">
        <v>241</v>
      </c>
      <c r="B12" s="440">
        <v>55.4</v>
      </c>
      <c r="C12" s="440">
        <v>52.8</v>
      </c>
      <c r="D12" s="440">
        <v>52.6</v>
      </c>
      <c r="E12" s="441">
        <v>59.3</v>
      </c>
      <c r="F12" s="434">
        <v>60</v>
      </c>
      <c r="G12" s="434">
        <v>63.8</v>
      </c>
      <c r="H12" s="434">
        <v>69</v>
      </c>
      <c r="I12" s="434">
        <v>72.599999999999994</v>
      </c>
      <c r="J12" s="515">
        <v>73.7</v>
      </c>
      <c r="K12" s="305" t="s">
        <v>242</v>
      </c>
      <c r="M12" s="246"/>
      <c r="Q12" s="248"/>
      <c r="R12" s="240"/>
    </row>
    <row r="13" spans="1:18" s="244" customFormat="1" ht="37.5" customHeight="1" thickTop="1">
      <c r="A13" s="564" t="s">
        <v>225</v>
      </c>
      <c r="B13" s="564"/>
      <c r="C13" s="564"/>
      <c r="D13" s="564"/>
      <c r="E13" s="564"/>
      <c r="F13" s="562" t="s">
        <v>165</v>
      </c>
      <c r="G13" s="562"/>
      <c r="H13" s="562"/>
      <c r="I13" s="562"/>
      <c r="J13" s="562"/>
      <c r="K13" s="562"/>
      <c r="M13" s="249"/>
      <c r="R13" s="240"/>
    </row>
    <row r="14" spans="1:18" s="244" customFormat="1" ht="16.5" customHeight="1">
      <c r="A14" s="559" t="s">
        <v>247</v>
      </c>
      <c r="B14" s="561"/>
      <c r="C14" s="561"/>
      <c r="D14" s="561"/>
      <c r="E14" s="561"/>
      <c r="F14" s="560" t="s">
        <v>245</v>
      </c>
      <c r="G14" s="560"/>
      <c r="H14" s="560"/>
      <c r="I14" s="560"/>
      <c r="J14" s="560"/>
      <c r="K14" s="560"/>
    </row>
    <row r="15" spans="1:18" s="244" customFormat="1" ht="18" customHeight="1">
      <c r="A15" s="559" t="s">
        <v>229</v>
      </c>
      <c r="B15" s="561"/>
      <c r="C15" s="561"/>
      <c r="D15" s="561"/>
      <c r="E15" s="561"/>
      <c r="F15" s="560" t="s">
        <v>230</v>
      </c>
      <c r="G15" s="560"/>
      <c r="H15" s="560"/>
      <c r="I15" s="560"/>
      <c r="J15" s="560"/>
      <c r="K15" s="560"/>
    </row>
    <row r="16" spans="1:18" s="244" customFormat="1" ht="25.5" customHeight="1">
      <c r="A16" s="559" t="s">
        <v>219</v>
      </c>
      <c r="B16" s="559"/>
      <c r="C16" s="559"/>
      <c r="D16" s="559"/>
      <c r="E16" s="559"/>
      <c r="F16" s="560" t="s">
        <v>231</v>
      </c>
      <c r="G16" s="560"/>
      <c r="H16" s="560"/>
      <c r="I16" s="560"/>
      <c r="J16" s="560"/>
      <c r="K16" s="560"/>
    </row>
    <row r="17" spans="1:11" s="244" customFormat="1" ht="24.75" customHeight="1">
      <c r="A17" s="559" t="s">
        <v>220</v>
      </c>
      <c r="B17" s="561"/>
      <c r="C17" s="561"/>
      <c r="D17" s="561"/>
      <c r="E17" s="561"/>
      <c r="F17" s="560" t="s">
        <v>246</v>
      </c>
      <c r="G17" s="560"/>
      <c r="H17" s="560"/>
      <c r="I17" s="560"/>
      <c r="J17" s="560"/>
      <c r="K17" s="560"/>
    </row>
    <row r="18" spans="1:11" s="244" customFormat="1" ht="14.25" customHeight="1">
      <c r="A18" s="559" t="s">
        <v>38</v>
      </c>
      <c r="B18" s="559"/>
      <c r="C18" s="559"/>
      <c r="D18" s="559"/>
      <c r="E18" s="559"/>
      <c r="F18" s="560" t="s">
        <v>39</v>
      </c>
      <c r="G18" s="560"/>
      <c r="H18" s="560"/>
      <c r="I18" s="560"/>
      <c r="J18" s="560"/>
      <c r="K18" s="560"/>
    </row>
    <row r="19" spans="1:11" s="169" customFormat="1" ht="26.25" customHeight="1">
      <c r="A19" s="557" t="s">
        <v>195</v>
      </c>
      <c r="B19" s="557"/>
      <c r="C19" s="557"/>
      <c r="D19" s="557"/>
      <c r="E19" s="557"/>
      <c r="F19" s="558" t="s">
        <v>196</v>
      </c>
      <c r="G19" s="558"/>
      <c r="H19" s="558"/>
      <c r="I19" s="558"/>
      <c r="J19" s="558"/>
      <c r="K19" s="558"/>
    </row>
    <row r="20" spans="1:11" ht="17.100000000000001" customHeight="1">
      <c r="A20" s="250"/>
      <c r="B20" s="250"/>
      <c r="C20" s="250"/>
      <c r="D20" s="250"/>
      <c r="E20" s="250"/>
      <c r="F20" s="250"/>
      <c r="G20" s="250"/>
      <c r="H20" s="250"/>
      <c r="I20" s="250"/>
      <c r="J20" s="250"/>
    </row>
    <row r="21" spans="1:11" ht="17.100000000000001" customHeight="1">
      <c r="B21" s="251"/>
      <c r="C21" s="251"/>
      <c r="D21" s="251"/>
      <c r="E21" s="251"/>
    </row>
    <row r="22" spans="1:11" ht="17.100000000000001" customHeight="1">
      <c r="B22" s="251"/>
      <c r="C22" s="251"/>
      <c r="D22" s="251"/>
      <c r="E22" s="251"/>
    </row>
    <row r="23" spans="1:11" ht="17.100000000000001" customHeight="1">
      <c r="B23" s="251"/>
      <c r="C23" s="251"/>
      <c r="D23" s="251"/>
      <c r="E23" s="251"/>
    </row>
    <row r="24" spans="1:11" ht="17.100000000000001" customHeight="1"/>
    <row r="25" spans="1:11" ht="17.100000000000001" customHeight="1"/>
    <row r="26" spans="1:11" ht="17.100000000000001" customHeight="1"/>
    <row r="27" spans="1:11" ht="17.100000000000001" customHeight="1"/>
    <row r="28" spans="1:11" ht="17.100000000000001" customHeight="1"/>
    <row r="29" spans="1:11" ht="17.100000000000001" customHeight="1"/>
    <row r="30" spans="1:11" ht="17.100000000000001" customHeight="1"/>
    <row r="31" spans="1:11" ht="17.100000000000001" customHeight="1"/>
    <row r="32" spans="1:11" ht="17.100000000000001" customHeight="1"/>
    <row r="33" spans="1:9" ht="17.100000000000001" customHeight="1"/>
    <row r="36" spans="1:9" ht="23.25">
      <c r="A36" s="549"/>
      <c r="B36" s="550"/>
      <c r="C36" s="550"/>
      <c r="D36" s="550"/>
      <c r="E36" s="550"/>
      <c r="F36" s="550"/>
      <c r="G36" s="352"/>
      <c r="H36" s="352"/>
      <c r="I36" s="402"/>
    </row>
    <row r="37" spans="1:9" ht="15">
      <c r="A37" s="551"/>
      <c r="B37" s="551"/>
      <c r="C37" s="551"/>
      <c r="D37" s="551"/>
      <c r="E37" s="551"/>
      <c r="F37" s="551"/>
      <c r="G37" s="353"/>
      <c r="H37" s="353"/>
      <c r="I37" s="403"/>
    </row>
    <row r="38" spans="1:9" ht="15">
      <c r="A38" s="353"/>
      <c r="B38" s="353"/>
      <c r="C38" s="353"/>
      <c r="D38" s="353"/>
      <c r="E38" s="353"/>
      <c r="F38" s="353"/>
      <c r="G38" s="353"/>
      <c r="H38" s="353"/>
      <c r="I38" s="403"/>
    </row>
    <row r="39" spans="1:9" ht="20.25">
      <c r="A39" s="552"/>
      <c r="B39" s="253"/>
      <c r="C39" s="254"/>
      <c r="D39" s="254"/>
      <c r="E39" s="254"/>
      <c r="F39" s="255"/>
      <c r="G39" s="255"/>
      <c r="H39" s="255"/>
      <c r="I39" s="255"/>
    </row>
    <row r="40" spans="1:9">
      <c r="A40" s="552"/>
      <c r="B40" s="256"/>
      <c r="C40" s="256"/>
      <c r="D40" s="256"/>
      <c r="E40" s="256"/>
      <c r="F40" s="256"/>
      <c r="G40" s="256"/>
      <c r="H40" s="256"/>
      <c r="I40" s="256"/>
    </row>
    <row r="41" spans="1:9" ht="20.25">
      <c r="A41" s="354"/>
      <c r="B41" s="245"/>
      <c r="C41" s="245"/>
      <c r="D41" s="245"/>
      <c r="E41" s="257"/>
      <c r="F41" s="246"/>
      <c r="G41" s="246"/>
      <c r="H41" s="246"/>
      <c r="I41" s="246"/>
    </row>
    <row r="42" spans="1:9" ht="20.25">
      <c r="A42" s="354"/>
      <c r="B42" s="245"/>
      <c r="C42" s="245"/>
      <c r="D42" s="245"/>
      <c r="E42" s="245"/>
      <c r="F42" s="245"/>
      <c r="G42" s="245"/>
      <c r="H42" s="245"/>
      <c r="I42" s="245"/>
    </row>
    <row r="43" spans="1:9" ht="20.25">
      <c r="A43" s="354"/>
      <c r="B43" s="245"/>
      <c r="C43" s="245"/>
      <c r="D43" s="245"/>
      <c r="E43" s="245"/>
      <c r="F43" s="246"/>
      <c r="G43" s="246"/>
      <c r="H43" s="246"/>
      <c r="I43" s="246"/>
    </row>
    <row r="44" spans="1:9" ht="20.25">
      <c r="A44" s="235"/>
      <c r="B44" s="258"/>
      <c r="C44" s="259"/>
      <c r="D44" s="246"/>
      <c r="E44" s="246"/>
      <c r="F44" s="246"/>
      <c r="G44" s="246"/>
      <c r="H44" s="246"/>
      <c r="I44" s="246"/>
    </row>
  </sheetData>
  <mergeCells count="21">
    <mergeCell ref="A15:E15"/>
    <mergeCell ref="F15:K15"/>
    <mergeCell ref="A19:E19"/>
    <mergeCell ref="F19:K19"/>
    <mergeCell ref="A36:F36"/>
    <mergeCell ref="A37:F37"/>
    <mergeCell ref="A39:A40"/>
    <mergeCell ref="A16:E16"/>
    <mergeCell ref="F16:K16"/>
    <mergeCell ref="A17:E17"/>
    <mergeCell ref="F17:K17"/>
    <mergeCell ref="A18:E18"/>
    <mergeCell ref="F18:K18"/>
    <mergeCell ref="A14:E14"/>
    <mergeCell ref="F14:K14"/>
    <mergeCell ref="A1:K1"/>
    <mergeCell ref="A2:K2"/>
    <mergeCell ref="A4:A5"/>
    <mergeCell ref="K4:K5"/>
    <mergeCell ref="A13:E13"/>
    <mergeCell ref="F13:K13"/>
  </mergeCells>
  <printOptions horizontalCentered="1"/>
  <pageMargins left="0.59055118110236227" right="0.59055118110236227" top="0.86614173228346458" bottom="0.59055118110236227" header="0.51181102362204722" footer="0.51181102362204722"/>
  <pageSetup paperSize="9" scale="95" fitToHeight="0" orientation="landscape" r:id="rId1"/>
  <headerFooter scaleWithDoc="0" alignWithMargins="0">
    <oddHeader>&amp;L&amp;8PCBS:  Water Tables, 2018&amp;R&amp;"Simplified Arabic,Regular"&amp;8&amp;K00+000ا&amp;K000000PCBS:  جداول المياه، 2018</oddHeader>
    <oddFooter>&amp;C&amp;P</oddFooter>
  </headerFooter>
</worksheet>
</file>

<file path=xl/worksheets/sheet3.xml><?xml version="1.0" encoding="utf-8"?>
<worksheet xmlns="http://schemas.openxmlformats.org/spreadsheetml/2006/main" xmlns:r="http://schemas.openxmlformats.org/officeDocument/2006/relationships">
  <sheetPr codeName="Sheet13">
    <tabColor rgb="FF00B050"/>
  </sheetPr>
  <dimension ref="A1:K40"/>
  <sheetViews>
    <sheetView rightToLeft="1" view="pageBreakPreview" zoomScale="115" zoomScaleNormal="100" zoomScaleSheetLayoutView="115" workbookViewId="0">
      <selection activeCell="N14" sqref="N14"/>
    </sheetView>
  </sheetViews>
  <sheetFormatPr defaultColWidth="9.140625" defaultRowHeight="12.75"/>
  <cols>
    <col min="1" max="1" width="28" style="236" customWidth="1"/>
    <col min="2" max="10" width="8.7109375" style="236" customWidth="1"/>
    <col min="11" max="11" width="32.5703125" style="236" customWidth="1"/>
    <col min="12" max="16384" width="9.140625" style="236"/>
  </cols>
  <sheetData>
    <row r="1" spans="1:11" ht="24.75" customHeight="1">
      <c r="A1" s="549" t="s">
        <v>212</v>
      </c>
      <c r="B1" s="550"/>
      <c r="C1" s="550"/>
      <c r="D1" s="550"/>
      <c r="E1" s="550"/>
      <c r="F1" s="550"/>
      <c r="G1" s="550"/>
      <c r="H1" s="550"/>
      <c r="I1" s="550"/>
      <c r="J1" s="550"/>
      <c r="K1" s="550"/>
    </row>
    <row r="2" spans="1:11" ht="19.5" customHeight="1">
      <c r="A2" s="551" t="s">
        <v>213</v>
      </c>
      <c r="B2" s="551"/>
      <c r="C2" s="551"/>
      <c r="D2" s="551"/>
      <c r="E2" s="551"/>
      <c r="F2" s="551"/>
      <c r="G2" s="551"/>
      <c r="H2" s="551"/>
      <c r="I2" s="551"/>
      <c r="J2" s="551"/>
      <c r="K2" s="551"/>
    </row>
    <row r="3" spans="1:11" ht="17.100000000000001" customHeight="1">
      <c r="A3" s="237" t="s">
        <v>76</v>
      </c>
      <c r="B3" s="353"/>
      <c r="C3" s="353"/>
      <c r="D3" s="353"/>
      <c r="E3" s="353"/>
      <c r="F3" s="353"/>
      <c r="G3" s="353"/>
      <c r="H3" s="353"/>
      <c r="I3" s="403"/>
      <c r="J3" s="353"/>
      <c r="K3" s="238" t="s">
        <v>77</v>
      </c>
    </row>
    <row r="4" spans="1:11" ht="17.100000000000001" customHeight="1">
      <c r="A4" s="553" t="s">
        <v>26</v>
      </c>
      <c r="B4" s="187" t="s">
        <v>18</v>
      </c>
      <c r="C4" s="241"/>
      <c r="D4" s="241"/>
      <c r="E4" s="241"/>
      <c r="F4" s="242"/>
      <c r="G4" s="242"/>
      <c r="H4" s="242"/>
      <c r="I4" s="242"/>
      <c r="J4" s="298" t="s">
        <v>19</v>
      </c>
      <c r="K4" s="555" t="s">
        <v>25</v>
      </c>
    </row>
    <row r="5" spans="1:11" ht="17.100000000000001" customHeight="1">
      <c r="A5" s="567"/>
      <c r="B5" s="142">
        <v>2010</v>
      </c>
      <c r="C5" s="142">
        <v>2011</v>
      </c>
      <c r="D5" s="142">
        <v>2012</v>
      </c>
      <c r="E5" s="243">
        <v>2013</v>
      </c>
      <c r="F5" s="142">
        <v>2014</v>
      </c>
      <c r="G5" s="142">
        <v>2015</v>
      </c>
      <c r="H5" s="142">
        <v>2016</v>
      </c>
      <c r="I5" s="142">
        <v>2017</v>
      </c>
      <c r="J5" s="142">
        <v>2018</v>
      </c>
      <c r="K5" s="556"/>
    </row>
    <row r="6" spans="1:11" s="244" customFormat="1" ht="23.25" customHeight="1">
      <c r="A6" s="299" t="s">
        <v>233</v>
      </c>
      <c r="B6" s="368">
        <v>177.3</v>
      </c>
      <c r="C6" s="369">
        <v>184.2</v>
      </c>
      <c r="D6" s="370">
        <v>193</v>
      </c>
      <c r="E6" s="371">
        <v>202.6</v>
      </c>
      <c r="F6" s="372">
        <v>178.9</v>
      </c>
      <c r="G6" s="372">
        <v>177.5</v>
      </c>
      <c r="H6" s="373">
        <v>181.2</v>
      </c>
      <c r="I6" s="373">
        <f>I7+I11+I12</f>
        <v>193.3</v>
      </c>
      <c r="J6" s="516">
        <f>'4'!F10</f>
        <v>193.7</v>
      </c>
      <c r="K6" s="302" t="s">
        <v>234</v>
      </c>
    </row>
    <row r="7" spans="1:11" s="244" customFormat="1" ht="24" customHeight="1">
      <c r="A7" s="300" t="s">
        <v>249</v>
      </c>
      <c r="B7" s="374">
        <v>172.4</v>
      </c>
      <c r="C7" s="375">
        <v>180</v>
      </c>
      <c r="D7" s="375">
        <v>189</v>
      </c>
      <c r="E7" s="376">
        <v>198.6</v>
      </c>
      <c r="F7" s="377">
        <v>170.7</v>
      </c>
      <c r="G7" s="377">
        <v>167.2</v>
      </c>
      <c r="H7" s="378">
        <v>167.2</v>
      </c>
      <c r="I7" s="378">
        <v>178.7</v>
      </c>
      <c r="J7" s="517">
        <f>'4'!B10</f>
        <v>177.6</v>
      </c>
      <c r="K7" s="303" t="s">
        <v>254</v>
      </c>
    </row>
    <row r="8" spans="1:11" ht="21" customHeight="1">
      <c r="A8" s="300" t="s">
        <v>250</v>
      </c>
      <c r="B8" s="374" t="str">
        <f t="shared" ref="B8:G8" si="0">C8</f>
        <v>-</v>
      </c>
      <c r="C8" s="379" t="str">
        <f t="shared" si="0"/>
        <v>-</v>
      </c>
      <c r="D8" s="379" t="str">
        <f t="shared" si="0"/>
        <v>-</v>
      </c>
      <c r="E8" s="380" t="str">
        <f t="shared" si="0"/>
        <v>-</v>
      </c>
      <c r="F8" s="378" t="str">
        <f t="shared" si="0"/>
        <v>-</v>
      </c>
      <c r="G8" s="378" t="str">
        <f t="shared" si="0"/>
        <v>-</v>
      </c>
      <c r="H8" s="378" t="str">
        <f>E11</f>
        <v>-</v>
      </c>
      <c r="I8" s="378" t="s">
        <v>58</v>
      </c>
      <c r="J8" s="517" t="str">
        <f>I8</f>
        <v>-</v>
      </c>
      <c r="K8" s="304" t="s">
        <v>255</v>
      </c>
    </row>
    <row r="9" spans="1:11" ht="28.5" customHeight="1">
      <c r="A9" s="300" t="s">
        <v>159</v>
      </c>
      <c r="B9" s="381">
        <v>93</v>
      </c>
      <c r="C9" s="375">
        <v>97.2</v>
      </c>
      <c r="D9" s="379">
        <v>106</v>
      </c>
      <c r="E9" s="379">
        <v>104.8</v>
      </c>
      <c r="F9" s="378">
        <f>'1'!F9-'2'!F9</f>
        <v>88.5</v>
      </c>
      <c r="G9" s="378">
        <v>95.3</v>
      </c>
      <c r="H9" s="378">
        <v>94.2</v>
      </c>
      <c r="I9" s="378">
        <v>96.4</v>
      </c>
      <c r="J9" s="517">
        <f>'10'!B6</f>
        <v>95.1</v>
      </c>
      <c r="K9" s="304" t="s">
        <v>160</v>
      </c>
    </row>
    <row r="10" spans="1:11" ht="24" customHeight="1">
      <c r="A10" s="300" t="s">
        <v>40</v>
      </c>
      <c r="B10" s="442" t="s">
        <v>58</v>
      </c>
      <c r="C10" s="443" t="s">
        <v>58</v>
      </c>
      <c r="D10" s="379">
        <v>89.5</v>
      </c>
      <c r="E10" s="380">
        <v>91.3</v>
      </c>
      <c r="F10" s="378">
        <v>79.7</v>
      </c>
      <c r="G10" s="378">
        <v>79.2</v>
      </c>
      <c r="H10" s="378">
        <v>84</v>
      </c>
      <c r="I10" s="378">
        <v>88.3</v>
      </c>
      <c r="J10" s="517">
        <f>'10'!F6</f>
        <v>83.1</v>
      </c>
      <c r="K10" s="304" t="s">
        <v>64</v>
      </c>
    </row>
    <row r="11" spans="1:11" ht="21" customHeight="1">
      <c r="A11" s="300" t="s">
        <v>251</v>
      </c>
      <c r="B11" s="382" t="s">
        <v>58</v>
      </c>
      <c r="C11" s="383" t="s">
        <v>58</v>
      </c>
      <c r="D11" s="383" t="s">
        <v>58</v>
      </c>
      <c r="E11" s="383" t="s">
        <v>58</v>
      </c>
      <c r="F11" s="378">
        <v>4.7</v>
      </c>
      <c r="G11" s="378">
        <v>3.9</v>
      </c>
      <c r="H11" s="378">
        <v>3.9</v>
      </c>
      <c r="I11" s="378">
        <v>4</v>
      </c>
      <c r="J11" s="517">
        <v>4.0999999999999996</v>
      </c>
      <c r="K11" s="304" t="s">
        <v>256</v>
      </c>
    </row>
    <row r="12" spans="1:11" s="244" customFormat="1" ht="37.5" customHeight="1">
      <c r="A12" s="301" t="s">
        <v>185</v>
      </c>
      <c r="B12" s="384">
        <v>4.9000000000000004</v>
      </c>
      <c r="C12" s="385">
        <v>4.2</v>
      </c>
      <c r="D12" s="385">
        <v>4</v>
      </c>
      <c r="E12" s="386">
        <v>4</v>
      </c>
      <c r="F12" s="387">
        <v>3.5</v>
      </c>
      <c r="G12" s="387">
        <v>6.4</v>
      </c>
      <c r="H12" s="387">
        <v>10.1</v>
      </c>
      <c r="I12" s="387">
        <v>10.6</v>
      </c>
      <c r="J12" s="518">
        <v>12</v>
      </c>
      <c r="K12" s="305" t="s">
        <v>186</v>
      </c>
    </row>
    <row r="13" spans="1:11" s="244" customFormat="1" ht="107.25" customHeight="1">
      <c r="A13" s="565" t="s">
        <v>221</v>
      </c>
      <c r="B13" s="566"/>
      <c r="C13" s="566"/>
      <c r="D13" s="566"/>
      <c r="E13" s="566"/>
      <c r="F13" s="560" t="s">
        <v>252</v>
      </c>
      <c r="G13" s="560"/>
      <c r="H13" s="560"/>
      <c r="I13" s="560"/>
      <c r="J13" s="560"/>
      <c r="K13" s="560"/>
    </row>
    <row r="14" spans="1:11" s="244" customFormat="1" ht="25.5" customHeight="1">
      <c r="A14" s="559" t="s">
        <v>222</v>
      </c>
      <c r="B14" s="559"/>
      <c r="C14" s="559"/>
      <c r="D14" s="559"/>
      <c r="E14" s="559"/>
      <c r="F14" s="560" t="s">
        <v>253</v>
      </c>
      <c r="G14" s="560"/>
      <c r="H14" s="560"/>
      <c r="I14" s="560"/>
      <c r="J14" s="560"/>
      <c r="K14" s="560"/>
    </row>
    <row r="15" spans="1:11" s="244" customFormat="1" ht="14.25" customHeight="1">
      <c r="A15" s="559" t="s">
        <v>38</v>
      </c>
      <c r="B15" s="559"/>
      <c r="C15" s="559"/>
      <c r="D15" s="559"/>
      <c r="E15" s="559"/>
      <c r="F15" s="560" t="s">
        <v>39</v>
      </c>
      <c r="G15" s="560"/>
      <c r="H15" s="560"/>
      <c r="I15" s="560"/>
      <c r="J15" s="560"/>
      <c r="K15" s="560"/>
    </row>
    <row r="16" spans="1:11" s="169" customFormat="1" ht="26.25" customHeight="1">
      <c r="A16" s="557" t="s">
        <v>195</v>
      </c>
      <c r="B16" s="557"/>
      <c r="C16" s="557"/>
      <c r="D16" s="557"/>
      <c r="E16" s="557"/>
      <c r="F16" s="558" t="s">
        <v>196</v>
      </c>
      <c r="G16" s="558"/>
      <c r="H16" s="558"/>
      <c r="I16" s="558"/>
      <c r="J16" s="558"/>
      <c r="K16" s="558"/>
    </row>
    <row r="17" spans="1:9" ht="17.100000000000001" customHeight="1">
      <c r="B17" s="251"/>
      <c r="C17" s="251"/>
      <c r="D17" s="251"/>
      <c r="E17" s="251"/>
    </row>
    <row r="18" spans="1:9" ht="17.100000000000001" customHeight="1">
      <c r="B18" s="251"/>
      <c r="C18" s="251"/>
      <c r="D18" s="251"/>
      <c r="E18" s="251"/>
    </row>
    <row r="19" spans="1:9" ht="17.100000000000001" customHeight="1">
      <c r="B19" s="251"/>
      <c r="C19" s="251"/>
      <c r="D19" s="251"/>
      <c r="E19" s="251"/>
    </row>
    <row r="20" spans="1:9" ht="17.100000000000001" customHeight="1"/>
    <row r="21" spans="1:9" ht="17.100000000000001" customHeight="1"/>
    <row r="22" spans="1:9" ht="17.100000000000001" customHeight="1"/>
    <row r="23" spans="1:9" ht="17.100000000000001" customHeight="1"/>
    <row r="24" spans="1:9" ht="17.100000000000001" customHeight="1"/>
    <row r="25" spans="1:9" ht="17.100000000000001" customHeight="1"/>
    <row r="26" spans="1:9" ht="17.100000000000001" customHeight="1"/>
    <row r="27" spans="1:9" ht="17.100000000000001" customHeight="1"/>
    <row r="28" spans="1:9" ht="17.100000000000001" customHeight="1"/>
    <row r="29" spans="1:9" ht="17.100000000000001" customHeight="1"/>
    <row r="32" spans="1:9" ht="23.25">
      <c r="A32" s="549"/>
      <c r="B32" s="550"/>
      <c r="C32" s="550"/>
      <c r="D32" s="550"/>
      <c r="E32" s="550"/>
      <c r="F32" s="550"/>
      <c r="G32" s="352"/>
      <c r="H32" s="352"/>
      <c r="I32" s="402"/>
    </row>
    <row r="33" spans="1:9" ht="15">
      <c r="A33" s="551"/>
      <c r="B33" s="551"/>
      <c r="C33" s="551"/>
      <c r="D33" s="551"/>
      <c r="E33" s="551"/>
      <c r="F33" s="551"/>
      <c r="G33" s="353"/>
      <c r="H33" s="353"/>
      <c r="I33" s="403"/>
    </row>
    <row r="34" spans="1:9" ht="15">
      <c r="A34" s="353"/>
      <c r="B34" s="353"/>
      <c r="C34" s="353"/>
      <c r="D34" s="353"/>
      <c r="E34" s="353"/>
      <c r="F34" s="353"/>
      <c r="G34" s="353"/>
      <c r="H34" s="353"/>
      <c r="I34" s="403"/>
    </row>
    <row r="35" spans="1:9" ht="20.25">
      <c r="A35" s="552"/>
      <c r="B35" s="253"/>
      <c r="C35" s="254"/>
      <c r="D35" s="254"/>
      <c r="E35" s="254"/>
      <c r="F35" s="255"/>
      <c r="G35" s="255"/>
      <c r="H35" s="255"/>
      <c r="I35" s="255"/>
    </row>
    <row r="36" spans="1:9">
      <c r="A36" s="552"/>
      <c r="B36" s="256"/>
      <c r="C36" s="256"/>
      <c r="D36" s="256"/>
      <c r="E36" s="256"/>
      <c r="F36" s="256"/>
      <c r="G36" s="256"/>
      <c r="H36" s="256"/>
      <c r="I36" s="256"/>
    </row>
    <row r="37" spans="1:9" ht="20.25">
      <c r="A37" s="354"/>
      <c r="B37" s="245"/>
      <c r="C37" s="245"/>
      <c r="D37" s="245"/>
      <c r="E37" s="257"/>
      <c r="F37" s="246"/>
      <c r="G37" s="246"/>
      <c r="H37" s="246"/>
      <c r="I37" s="246"/>
    </row>
    <row r="38" spans="1:9" ht="20.25">
      <c r="A38" s="354"/>
      <c r="B38" s="245"/>
      <c r="C38" s="245"/>
      <c r="D38" s="245"/>
      <c r="E38" s="245"/>
      <c r="F38" s="245"/>
      <c r="G38" s="245"/>
      <c r="H38" s="245"/>
      <c r="I38" s="245"/>
    </row>
    <row r="39" spans="1:9" ht="20.25">
      <c r="A39" s="354"/>
      <c r="B39" s="245"/>
      <c r="C39" s="245"/>
      <c r="D39" s="245"/>
      <c r="E39" s="245"/>
      <c r="F39" s="246"/>
      <c r="G39" s="246"/>
      <c r="H39" s="246"/>
      <c r="I39" s="246"/>
    </row>
    <row r="40" spans="1:9" ht="20.25">
      <c r="A40" s="235"/>
      <c r="B40" s="258"/>
      <c r="C40" s="259"/>
      <c r="D40" s="246"/>
      <c r="E40" s="246"/>
      <c r="F40" s="246"/>
      <c r="G40" s="246"/>
      <c r="H40" s="246"/>
      <c r="I40" s="246"/>
    </row>
  </sheetData>
  <mergeCells count="15">
    <mergeCell ref="A32:F32"/>
    <mergeCell ref="A33:F33"/>
    <mergeCell ref="A35:A36"/>
    <mergeCell ref="A15:E15"/>
    <mergeCell ref="F15:K15"/>
    <mergeCell ref="A13:E13"/>
    <mergeCell ref="F13:K13"/>
    <mergeCell ref="A16:E16"/>
    <mergeCell ref="F16:K16"/>
    <mergeCell ref="A1:K1"/>
    <mergeCell ref="A2:K2"/>
    <mergeCell ref="A4:A5"/>
    <mergeCell ref="K4:K5"/>
    <mergeCell ref="A14:E14"/>
    <mergeCell ref="F14:K14"/>
  </mergeCells>
  <printOptions horizontalCentered="1"/>
  <pageMargins left="0.59055118110236227" right="0.59055118110236227" top="0.86614173228346458" bottom="0.59055118110236227" header="0.51181102362204722" footer="0.51181102362204722"/>
  <pageSetup paperSize="9" scale="95" fitToHeight="0" orientation="landscape" r:id="rId1"/>
  <headerFooter scaleWithDoc="0" alignWithMargins="0">
    <oddHeader>&amp;L&amp;8PCBS:  Water Tables, 2018&amp;R&amp;"Simplified Arabic,Regular"&amp;8&amp;K00+000ا&amp;K000000PCBS:  جداول المياه، 2018</oddHeader>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00B050"/>
  </sheetPr>
  <dimension ref="A1:K35"/>
  <sheetViews>
    <sheetView rightToLeft="1" view="pageBreakPreview" zoomScale="115" zoomScaleNormal="100" zoomScaleSheetLayoutView="115" workbookViewId="0">
      <selection activeCell="N14" sqref="N14"/>
    </sheetView>
  </sheetViews>
  <sheetFormatPr defaultColWidth="9.140625" defaultRowHeight="21"/>
  <cols>
    <col min="1" max="1" width="15.5703125" style="29" customWidth="1"/>
    <col min="2" max="2" width="13" style="1" customWidth="1"/>
    <col min="3" max="3" width="11.42578125" style="1" customWidth="1"/>
    <col min="4" max="4" width="13.7109375" style="1" customWidth="1"/>
    <col min="5" max="5" width="17.5703125" style="1" customWidth="1"/>
    <col min="6" max="6" width="10.28515625" style="1" customWidth="1"/>
    <col min="7" max="7" width="19.140625" style="1" customWidth="1"/>
    <col min="8" max="9" width="9.140625" style="1"/>
    <col min="10" max="10" width="4" style="1" customWidth="1"/>
    <col min="11" max="16384" width="9.140625" style="1"/>
  </cols>
  <sheetData>
    <row r="1" spans="1:11" s="26" customFormat="1" ht="22.5" customHeight="1">
      <c r="A1" s="549" t="s">
        <v>270</v>
      </c>
      <c r="B1" s="549"/>
      <c r="C1" s="549"/>
      <c r="D1" s="549"/>
      <c r="E1" s="549"/>
      <c r="F1" s="549"/>
      <c r="G1" s="549"/>
    </row>
    <row r="2" spans="1:11" s="24" customFormat="1" ht="17.25" customHeight="1">
      <c r="A2" s="579" t="s">
        <v>271</v>
      </c>
      <c r="B2" s="579"/>
      <c r="C2" s="579"/>
      <c r="D2" s="579"/>
      <c r="E2" s="579"/>
      <c r="F2" s="579"/>
      <c r="G2" s="579"/>
    </row>
    <row r="3" spans="1:11" s="24" customFormat="1" ht="4.5" hidden="1" customHeight="1">
      <c r="A3" s="116"/>
      <c r="B3" s="116"/>
      <c r="C3" s="185"/>
      <c r="D3" s="116"/>
      <c r="E3" s="116"/>
      <c r="F3" s="116"/>
      <c r="G3" s="116"/>
    </row>
    <row r="4" spans="1:11" s="10" customFormat="1" ht="17.100000000000001" customHeight="1">
      <c r="A4" s="27" t="s">
        <v>76</v>
      </c>
      <c r="B4" s="20"/>
      <c r="C4" s="9"/>
      <c r="D4" s="9"/>
      <c r="E4" s="20"/>
      <c r="F4" s="9"/>
      <c r="G4" s="79" t="s">
        <v>77</v>
      </c>
    </row>
    <row r="5" spans="1:11" s="10" customFormat="1" ht="17.100000000000001" customHeight="1">
      <c r="A5" s="553" t="s">
        <v>6</v>
      </c>
      <c r="B5" s="147" t="s">
        <v>21</v>
      </c>
      <c r="C5" s="187"/>
      <c r="D5" s="21"/>
      <c r="E5" s="11" t="s">
        <v>29</v>
      </c>
      <c r="F5" s="555" t="s">
        <v>135</v>
      </c>
      <c r="G5" s="555" t="s">
        <v>23</v>
      </c>
    </row>
    <row r="6" spans="1:11" s="10" customFormat="1" ht="42.75">
      <c r="A6" s="554"/>
      <c r="B6" s="32" t="s">
        <v>257</v>
      </c>
      <c r="C6" s="32" t="s">
        <v>259</v>
      </c>
      <c r="D6" s="188" t="s">
        <v>261</v>
      </c>
      <c r="E6" s="77" t="s">
        <v>263</v>
      </c>
      <c r="F6" s="581"/>
      <c r="G6" s="580"/>
    </row>
    <row r="7" spans="1:11" s="10" customFormat="1" ht="48" customHeight="1">
      <c r="A7" s="567"/>
      <c r="B7" s="14" t="s">
        <v>258</v>
      </c>
      <c r="C7" s="356" t="s">
        <v>260</v>
      </c>
      <c r="D7" s="260" t="s">
        <v>262</v>
      </c>
      <c r="E7" s="14" t="s">
        <v>264</v>
      </c>
      <c r="F7" s="582"/>
      <c r="G7" s="556"/>
      <c r="I7" s="9"/>
      <c r="J7" s="9"/>
      <c r="K7" s="9"/>
    </row>
    <row r="8" spans="1:11" s="12" customFormat="1" ht="15.95" customHeight="1">
      <c r="A8" s="149" t="s">
        <v>49</v>
      </c>
      <c r="B8" s="321">
        <f>B9+B10</f>
        <v>274.2</v>
      </c>
      <c r="C8" s="462">
        <f>C9+C10</f>
        <v>25.5</v>
      </c>
      <c r="D8" s="322">
        <f>D10</f>
        <v>4.0999999999999996</v>
      </c>
      <c r="E8" s="322">
        <f>E9+E10</f>
        <v>85.7</v>
      </c>
      <c r="F8" s="323">
        <v>389.5</v>
      </c>
      <c r="G8" s="152" t="s">
        <v>50</v>
      </c>
      <c r="I8" s="131"/>
      <c r="J8" s="17"/>
      <c r="K8" s="17"/>
    </row>
    <row r="9" spans="1:11" s="34" customFormat="1" ht="15.95" customHeight="1">
      <c r="A9" s="150" t="s">
        <v>167</v>
      </c>
      <c r="B9" s="324">
        <v>96.6</v>
      </c>
      <c r="C9" s="461">
        <v>25.5</v>
      </c>
      <c r="D9" s="326">
        <v>0</v>
      </c>
      <c r="E9" s="325">
        <v>73.7</v>
      </c>
      <c r="F9" s="327">
        <f>SUM(B9:E9)</f>
        <v>195.8</v>
      </c>
      <c r="G9" s="96" t="s">
        <v>168</v>
      </c>
      <c r="I9" s="131"/>
      <c r="J9" s="53"/>
      <c r="K9" s="53"/>
    </row>
    <row r="10" spans="1:11" s="10" customFormat="1" ht="15.95" customHeight="1">
      <c r="A10" s="151" t="s">
        <v>0</v>
      </c>
      <c r="B10" s="328">
        <v>177.6</v>
      </c>
      <c r="C10" s="463">
        <v>0</v>
      </c>
      <c r="D10" s="329">
        <v>4.0999999999999996</v>
      </c>
      <c r="E10" s="330">
        <v>12</v>
      </c>
      <c r="F10" s="331">
        <f>SUM(B10:E10)</f>
        <v>193.7</v>
      </c>
      <c r="G10" s="153" t="s">
        <v>15</v>
      </c>
      <c r="J10" s="9"/>
      <c r="K10" s="9"/>
    </row>
    <row r="11" spans="1:11" s="10" customFormat="1" ht="42" customHeight="1">
      <c r="A11" s="570" t="s">
        <v>265</v>
      </c>
      <c r="B11" s="571"/>
      <c r="C11" s="571"/>
      <c r="D11" s="571"/>
      <c r="E11" s="572" t="s">
        <v>161</v>
      </c>
      <c r="F11" s="572"/>
      <c r="G11" s="573"/>
      <c r="J11" s="9"/>
      <c r="K11" s="9"/>
    </row>
    <row r="12" spans="1:11" s="10" customFormat="1" ht="20.25" customHeight="1">
      <c r="A12" s="570" t="s">
        <v>223</v>
      </c>
      <c r="B12" s="571"/>
      <c r="C12" s="571"/>
      <c r="D12" s="571"/>
      <c r="E12" s="574" t="s">
        <v>269</v>
      </c>
      <c r="F12" s="574"/>
      <c r="G12" s="575"/>
    </row>
    <row r="13" spans="1:11" s="10" customFormat="1" ht="39.75" customHeight="1">
      <c r="A13" s="570" t="s">
        <v>224</v>
      </c>
      <c r="B13" s="570"/>
      <c r="C13" s="570"/>
      <c r="D13" s="570"/>
      <c r="E13" s="576" t="s">
        <v>267</v>
      </c>
      <c r="F13" s="576"/>
      <c r="G13" s="576"/>
    </row>
    <row r="14" spans="1:11" s="10" customFormat="1" ht="73.5" customHeight="1">
      <c r="A14" s="557" t="s">
        <v>266</v>
      </c>
      <c r="B14" s="557"/>
      <c r="C14" s="557"/>
      <c r="D14" s="557"/>
      <c r="E14" s="569" t="s">
        <v>268</v>
      </c>
      <c r="F14" s="569"/>
      <c r="G14" s="569"/>
    </row>
    <row r="15" spans="1:11" s="10" customFormat="1" ht="16.5" customHeight="1">
      <c r="A15" s="570" t="s">
        <v>38</v>
      </c>
      <c r="B15" s="577"/>
      <c r="C15" s="577"/>
      <c r="D15" s="577"/>
      <c r="E15" s="572" t="s">
        <v>39</v>
      </c>
      <c r="F15" s="572"/>
      <c r="G15" s="578"/>
    </row>
    <row r="16" spans="1:11" s="10" customFormat="1" ht="26.25" customHeight="1">
      <c r="A16" s="557" t="s">
        <v>210</v>
      </c>
      <c r="B16" s="557"/>
      <c r="C16" s="557"/>
      <c r="D16" s="557"/>
      <c r="E16" s="568" t="s">
        <v>211</v>
      </c>
      <c r="F16" s="568"/>
      <c r="G16" s="568"/>
      <c r="H16" s="291"/>
      <c r="I16" s="291"/>
    </row>
    <row r="17" spans="1:6" s="10" customFormat="1" ht="17.100000000000001" customHeight="1">
      <c r="B17" s="166"/>
      <c r="C17" s="166"/>
      <c r="D17" s="167"/>
      <c r="E17" s="167"/>
      <c r="F17" s="168"/>
    </row>
    <row r="18" spans="1:6" s="10" customFormat="1" ht="17.100000000000001" customHeight="1">
      <c r="A18" s="63"/>
      <c r="B18" s="166"/>
      <c r="C18" s="166"/>
      <c r="D18" s="167"/>
      <c r="E18" s="167"/>
      <c r="F18" s="168"/>
    </row>
    <row r="19" spans="1:6" s="10" customFormat="1" ht="17.100000000000001" customHeight="1">
      <c r="A19" s="58"/>
      <c r="B19" s="58"/>
      <c r="C19" s="58"/>
      <c r="D19" s="58"/>
      <c r="E19" s="58"/>
      <c r="F19" s="66"/>
    </row>
    <row r="20" spans="1:6" s="10" customFormat="1" ht="17.100000000000001" customHeight="1">
      <c r="A20" s="58"/>
      <c r="B20" s="58"/>
      <c r="C20" s="58"/>
      <c r="D20" s="58"/>
      <c r="E20" s="66"/>
      <c r="F20" s="66"/>
    </row>
    <row r="21" spans="1:6" s="10" customFormat="1" ht="17.100000000000001" customHeight="1">
      <c r="A21" s="58"/>
      <c r="B21" s="66"/>
      <c r="C21" s="66"/>
      <c r="D21" s="58"/>
      <c r="E21" s="58"/>
      <c r="F21" s="66"/>
    </row>
    <row r="22" spans="1:6" s="10" customFormat="1" ht="17.100000000000001" customHeight="1">
      <c r="A22" s="58"/>
      <c r="B22" s="58"/>
      <c r="C22" s="58"/>
      <c r="D22" s="58"/>
      <c r="E22" s="66"/>
      <c r="F22" s="66"/>
    </row>
    <row r="23" spans="1:6" s="10" customFormat="1" ht="17.100000000000001" customHeight="1">
      <c r="A23" s="58"/>
      <c r="B23" s="58"/>
      <c r="C23" s="58"/>
      <c r="D23" s="58"/>
      <c r="E23" s="66"/>
      <c r="F23" s="66"/>
    </row>
    <row r="24" spans="1:6" s="10" customFormat="1" ht="17.100000000000001" customHeight="1">
      <c r="A24" s="66"/>
      <c r="B24" s="66"/>
      <c r="C24" s="66"/>
      <c r="D24" s="66"/>
      <c r="E24" s="66"/>
      <c r="F24" s="66"/>
    </row>
    <row r="25" spans="1:6" s="10" customFormat="1" ht="17.100000000000001" customHeight="1">
      <c r="A25" s="66"/>
      <c r="B25" s="66"/>
      <c r="C25" s="66"/>
      <c r="D25" s="66"/>
      <c r="E25" s="66"/>
      <c r="F25" s="66"/>
    </row>
    <row r="26" spans="1:6" s="10" customFormat="1" ht="17.100000000000001" customHeight="1">
      <c r="A26" s="28"/>
    </row>
    <row r="27" spans="1:6" s="10" customFormat="1" ht="17.100000000000001" customHeight="1">
      <c r="A27" s="28"/>
    </row>
    <row r="28" spans="1:6" s="10" customFormat="1" ht="17.100000000000001" customHeight="1">
      <c r="A28" s="28"/>
    </row>
    <row r="29" spans="1:6" s="10" customFormat="1" ht="17.100000000000001" customHeight="1">
      <c r="A29" s="58"/>
      <c r="B29" s="58"/>
      <c r="C29" s="58"/>
      <c r="D29" s="58"/>
      <c r="E29" s="66"/>
      <c r="F29" s="66"/>
    </row>
    <row r="30" spans="1:6" s="10" customFormat="1" ht="17.100000000000001" customHeight="1">
      <c r="A30" s="66"/>
      <c r="B30" s="66"/>
      <c r="C30" s="66"/>
      <c r="D30" s="66"/>
      <c r="E30" s="66"/>
      <c r="F30" s="66"/>
    </row>
    <row r="31" spans="1:6" s="10" customFormat="1" ht="17.100000000000001" customHeight="1">
      <c r="A31" s="28"/>
    </row>
    <row r="32" spans="1:6" s="10" customFormat="1" ht="17.100000000000001" customHeight="1">
      <c r="A32" s="28"/>
    </row>
    <row r="33" spans="1:1" s="10" customFormat="1" ht="17.100000000000001" customHeight="1">
      <c r="A33" s="28"/>
    </row>
    <row r="34" spans="1:1" s="10" customFormat="1" ht="17.100000000000001" customHeight="1">
      <c r="A34" s="28"/>
    </row>
    <row r="35" spans="1:1" s="10" customFormat="1" ht="17.100000000000001" customHeight="1">
      <c r="A35" s="28"/>
    </row>
  </sheetData>
  <customSheetViews>
    <customSheetView guid="{5D9BAB13-4BDE-4E58-91A2-3715FFA4052A}" scale="115" showPageBreaks="1" printArea="1" hiddenRows="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2" orientation="landscape" r:id="rId1"/>
      <headerFooter alignWithMargins="0">
        <oddHeader>&amp;L&amp;8PWA  Water Tables, 2015&amp;R&amp;"Simplified Arabic,Regular"&amp;8&amp;K00+000ش&amp;K01+000PCBS: جداول المياه، 2014</oddHeader>
        <oddFooter>&amp;C&amp;P</oddFooter>
      </headerFooter>
    </customSheetView>
    <customSheetView guid="{8B9883A3-B301-4038-9D38-6F93C555057A}" showPageBreaks="1" printArea="1" hiddenRows="1" view="pageLayout">
      <selection activeCell="F9" sqref="F9:F10"/>
      <pageMargins left="0.59055118110236227" right="0.59055118110236227" top="0.86614173228346458" bottom="0.59055118110236227" header="0.51181102362204722" footer="0.51181102362204722"/>
      <printOptions horizontalCentered="1"/>
      <pageSetup paperSize="9" firstPageNumber="2" orientation="landscape" r:id="rId2"/>
      <headerFooter alignWithMargins="0">
        <oddHeader>&amp;L&amp;8PWA  Water Tables, 2015&amp;R&amp;"Simplified Arabic,Regular"&amp;8&amp;K00+000ش&amp;K01+000PCBS: جداول المياه، 2014</oddHeader>
        <oddFooter>&amp;C&amp;P</oddFooter>
      </headerFooter>
    </customSheetView>
  </customSheetViews>
  <mergeCells count="17">
    <mergeCell ref="A1:G1"/>
    <mergeCell ref="A2:G2"/>
    <mergeCell ref="A5:A7"/>
    <mergeCell ref="G5:G7"/>
    <mergeCell ref="F5:F7"/>
    <mergeCell ref="A16:D16"/>
    <mergeCell ref="E16:G16"/>
    <mergeCell ref="A14:D14"/>
    <mergeCell ref="E14:G14"/>
    <mergeCell ref="A11:D11"/>
    <mergeCell ref="E11:G11"/>
    <mergeCell ref="E12:G12"/>
    <mergeCell ref="A12:D12"/>
    <mergeCell ref="A13:D13"/>
    <mergeCell ref="E13:G13"/>
    <mergeCell ref="A15:D15"/>
    <mergeCell ref="E15:G15"/>
  </mergeCells>
  <printOptions horizontalCentered="1"/>
  <pageMargins left="0.59055118110236227" right="0.59055118110236227" top="0.86614173228346458" bottom="0.59055118110236227" header="0.51181102362204722" footer="0.51181102362204722"/>
  <pageSetup paperSize="9" scale="95" firstPageNumber="2"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5.xml><?xml version="1.0" encoding="utf-8"?>
<worksheet xmlns="http://schemas.openxmlformats.org/spreadsheetml/2006/main" xmlns:r="http://schemas.openxmlformats.org/officeDocument/2006/relationships">
  <sheetPr codeName="Sheet3">
    <tabColor rgb="FF00B050"/>
  </sheetPr>
  <dimension ref="A1:H27"/>
  <sheetViews>
    <sheetView rightToLeft="1" view="pageBreakPreview" zoomScale="115" zoomScaleNormal="100" zoomScaleSheetLayoutView="115" workbookViewId="0">
      <selection activeCell="N14" sqref="N14"/>
    </sheetView>
  </sheetViews>
  <sheetFormatPr defaultColWidth="9.140625" defaultRowHeight="17.100000000000001" customHeight="1"/>
  <cols>
    <col min="1" max="1" width="25.7109375" style="31" customWidth="1"/>
    <col min="2" max="2" width="17.140625" style="4" customWidth="1"/>
    <col min="3" max="3" width="16.42578125" style="4" customWidth="1"/>
    <col min="4" max="4" width="15.85546875" style="43" customWidth="1"/>
    <col min="5" max="5" width="37.28515625" style="43" customWidth="1"/>
    <col min="6" max="8" width="7.140625" style="43" customWidth="1"/>
    <col min="9" max="16384" width="9.140625" style="43"/>
  </cols>
  <sheetData>
    <row r="1" spans="1:8" s="70" customFormat="1" ht="24.75" customHeight="1">
      <c r="A1" s="589" t="s">
        <v>272</v>
      </c>
      <c r="B1" s="589"/>
      <c r="C1" s="589"/>
      <c r="D1" s="589"/>
      <c r="E1" s="589"/>
    </row>
    <row r="2" spans="1:8" s="22" customFormat="1" ht="32.25" customHeight="1">
      <c r="A2" s="590" t="s">
        <v>273</v>
      </c>
      <c r="B2" s="590"/>
      <c r="C2" s="590"/>
      <c r="D2" s="590"/>
      <c r="E2" s="590"/>
    </row>
    <row r="3" spans="1:8" s="22" customFormat="1" ht="6" customHeight="1">
      <c r="A3" s="76"/>
      <c r="B3" s="76"/>
      <c r="C3" s="76"/>
      <c r="D3" s="76"/>
      <c r="E3" s="76"/>
    </row>
    <row r="4" spans="1:8" s="22" customFormat="1" ht="15.95" customHeight="1">
      <c r="A4" s="601" t="s">
        <v>78</v>
      </c>
      <c r="B4" s="601"/>
      <c r="C4" s="80"/>
      <c r="D4" s="597" t="s">
        <v>77</v>
      </c>
      <c r="E4" s="598"/>
    </row>
    <row r="5" spans="1:8" s="22" customFormat="1" ht="15.95" customHeight="1">
      <c r="A5" s="591" t="s">
        <v>47</v>
      </c>
      <c r="B5" s="279" t="s">
        <v>118</v>
      </c>
      <c r="C5" s="599" t="s">
        <v>111</v>
      </c>
      <c r="D5" s="600"/>
      <c r="E5" s="594" t="s">
        <v>48</v>
      </c>
    </row>
    <row r="6" spans="1:8" s="22" customFormat="1" ht="18.75" customHeight="1">
      <c r="A6" s="592"/>
      <c r="B6" s="306" t="s">
        <v>16</v>
      </c>
      <c r="C6" s="306" t="s">
        <v>136</v>
      </c>
      <c r="D6" s="108" t="s">
        <v>129</v>
      </c>
      <c r="E6" s="595"/>
    </row>
    <row r="7" spans="1:8" s="6" customFormat="1" ht="15.95" customHeight="1">
      <c r="A7" s="593"/>
      <c r="B7" s="307" t="s">
        <v>17</v>
      </c>
      <c r="C7" s="307" t="s">
        <v>137</v>
      </c>
      <c r="D7" s="154" t="s">
        <v>130</v>
      </c>
      <c r="E7" s="596"/>
      <c r="H7" s="8"/>
    </row>
    <row r="8" spans="1:8" s="6" customFormat="1" ht="15.95" customHeight="1">
      <c r="A8" s="464" t="s">
        <v>171</v>
      </c>
      <c r="B8" s="534">
        <f>B9+B18</f>
        <v>137.4</v>
      </c>
      <c r="C8" s="535">
        <f>C9+C18</f>
        <v>136.80000000000001</v>
      </c>
      <c r="D8" s="536">
        <f>SUM(B8:C8)</f>
        <v>274.2</v>
      </c>
      <c r="E8" s="117" t="s">
        <v>50</v>
      </c>
      <c r="H8" s="8"/>
    </row>
    <row r="9" spans="1:8" s="7" customFormat="1" ht="15.95" customHeight="1">
      <c r="A9" s="465" t="s">
        <v>172</v>
      </c>
      <c r="B9" s="537">
        <f>SUM(B10:B17)</f>
        <v>56.8</v>
      </c>
      <c r="C9" s="538">
        <f>SUM(C10:C17)</f>
        <v>39.799999999999997</v>
      </c>
      <c r="D9" s="539">
        <f>C9+B9</f>
        <v>96.6</v>
      </c>
      <c r="E9" s="118" t="s">
        <v>173</v>
      </c>
      <c r="G9" s="533">
        <f>'2'!J7-'5'!D9</f>
        <v>0</v>
      </c>
      <c r="H9" s="42"/>
    </row>
    <row r="10" spans="1:8" s="7" customFormat="1" ht="15.95" customHeight="1">
      <c r="A10" s="466" t="s">
        <v>20</v>
      </c>
      <c r="B10" s="540">
        <v>5</v>
      </c>
      <c r="C10" s="541">
        <v>1</v>
      </c>
      <c r="D10" s="539">
        <f>C10+B10</f>
        <v>6</v>
      </c>
      <c r="E10" s="97" t="s">
        <v>7</v>
      </c>
      <c r="H10" s="42"/>
    </row>
    <row r="11" spans="1:8" s="7" customFormat="1" ht="15.95" customHeight="1">
      <c r="A11" s="466" t="s">
        <v>170</v>
      </c>
      <c r="B11" s="540">
        <v>5.8</v>
      </c>
      <c r="C11" s="541">
        <v>6</v>
      </c>
      <c r="D11" s="539">
        <f t="shared" ref="D11:D17" si="0">C11+B11</f>
        <v>11.8</v>
      </c>
      <c r="E11" s="97" t="s">
        <v>305</v>
      </c>
      <c r="H11" s="42"/>
    </row>
    <row r="12" spans="1:8" s="7" customFormat="1" ht="15.95" customHeight="1">
      <c r="A12" s="466" t="s">
        <v>30</v>
      </c>
      <c r="B12" s="542">
        <f>15.2-5.627</f>
        <v>9.6</v>
      </c>
      <c r="C12" s="541">
        <f>11.9-3.67</f>
        <v>8.1999999999999993</v>
      </c>
      <c r="D12" s="539">
        <f t="shared" si="0"/>
        <v>17.8</v>
      </c>
      <c r="E12" s="97" t="s">
        <v>8</v>
      </c>
      <c r="H12" s="42"/>
    </row>
    <row r="13" spans="1:8" s="7" customFormat="1" ht="15.95" customHeight="1">
      <c r="A13" s="466" t="s">
        <v>31</v>
      </c>
      <c r="B13" s="542">
        <v>15.4</v>
      </c>
      <c r="C13" s="541">
        <v>2</v>
      </c>
      <c r="D13" s="539">
        <f t="shared" si="0"/>
        <v>17.399999999999999</v>
      </c>
      <c r="E13" s="97" t="s">
        <v>9</v>
      </c>
      <c r="H13" s="42"/>
    </row>
    <row r="14" spans="1:8" s="7" customFormat="1" ht="15.95" customHeight="1">
      <c r="A14" s="466" t="s">
        <v>32</v>
      </c>
      <c r="B14" s="540">
        <v>7.1</v>
      </c>
      <c r="C14" s="541">
        <v>8.1</v>
      </c>
      <c r="D14" s="539">
        <f t="shared" si="0"/>
        <v>15.2</v>
      </c>
      <c r="E14" s="97" t="s">
        <v>10</v>
      </c>
      <c r="H14" s="42"/>
    </row>
    <row r="15" spans="1:8" s="7" customFormat="1" ht="17.25" customHeight="1">
      <c r="A15" s="466" t="s">
        <v>176</v>
      </c>
      <c r="B15" s="540">
        <v>1.8</v>
      </c>
      <c r="C15" s="543">
        <v>0</v>
      </c>
      <c r="D15" s="539">
        <f t="shared" si="0"/>
        <v>1.8</v>
      </c>
      <c r="E15" s="119" t="s">
        <v>316</v>
      </c>
      <c r="H15" s="42"/>
    </row>
    <row r="16" spans="1:8" s="7" customFormat="1" ht="15.95" customHeight="1">
      <c r="A16" s="466" t="s">
        <v>33</v>
      </c>
      <c r="B16" s="544">
        <v>0</v>
      </c>
      <c r="C16" s="545">
        <v>14.5</v>
      </c>
      <c r="D16" s="539">
        <f t="shared" si="0"/>
        <v>14.5</v>
      </c>
      <c r="E16" s="97" t="s">
        <v>306</v>
      </c>
      <c r="H16" s="42"/>
    </row>
    <row r="17" spans="1:8" s="7" customFormat="1" ht="15.95" customHeight="1">
      <c r="A17" s="94" t="s">
        <v>37</v>
      </c>
      <c r="B17" s="546">
        <v>12.1</v>
      </c>
      <c r="C17" s="543">
        <v>0</v>
      </c>
      <c r="D17" s="539">
        <f t="shared" si="0"/>
        <v>12.1</v>
      </c>
      <c r="E17" s="97" t="s">
        <v>317</v>
      </c>
      <c r="F17" s="115"/>
      <c r="G17" s="199"/>
      <c r="H17" s="42"/>
    </row>
    <row r="18" spans="1:8" s="8" customFormat="1" ht="15.95" customHeight="1">
      <c r="A18" s="467" t="s">
        <v>275</v>
      </c>
      <c r="B18" s="547">
        <v>80.599999999999994</v>
      </c>
      <c r="C18" s="214">
        <v>97</v>
      </c>
      <c r="D18" s="548">
        <f>C18+B18</f>
        <v>177.6</v>
      </c>
      <c r="E18" s="120" t="s">
        <v>276</v>
      </c>
    </row>
    <row r="19" spans="1:8" s="8" customFormat="1" ht="40.5" customHeight="1">
      <c r="A19" s="585" t="s">
        <v>274</v>
      </c>
      <c r="B19" s="585"/>
      <c r="C19" s="585"/>
      <c r="D19" s="584" t="s">
        <v>162</v>
      </c>
      <c r="E19" s="584"/>
    </row>
    <row r="20" spans="1:8" s="8" customFormat="1" ht="26.25" customHeight="1">
      <c r="A20" s="571" t="s">
        <v>96</v>
      </c>
      <c r="B20" s="571"/>
      <c r="C20" s="571"/>
      <c r="D20" s="588" t="s">
        <v>97</v>
      </c>
      <c r="E20" s="588"/>
    </row>
    <row r="21" spans="1:8" s="5" customFormat="1" ht="24" customHeight="1">
      <c r="A21" s="571" t="s">
        <v>131</v>
      </c>
      <c r="B21" s="571"/>
      <c r="C21" s="571"/>
      <c r="D21" s="584" t="s">
        <v>133</v>
      </c>
      <c r="E21" s="584"/>
    </row>
    <row r="22" spans="1:8" s="5" customFormat="1" ht="38.25" customHeight="1">
      <c r="A22" s="586" t="s">
        <v>132</v>
      </c>
      <c r="B22" s="587"/>
      <c r="C22" s="587"/>
      <c r="D22" s="588" t="s">
        <v>134</v>
      </c>
      <c r="E22" s="588"/>
      <c r="H22" s="7"/>
    </row>
    <row r="23" spans="1:8" s="5" customFormat="1" ht="15.75" customHeight="1">
      <c r="A23" s="571" t="s">
        <v>59</v>
      </c>
      <c r="B23" s="571"/>
      <c r="C23" s="571"/>
      <c r="D23" s="584" t="s">
        <v>39</v>
      </c>
      <c r="E23" s="584"/>
    </row>
    <row r="24" spans="1:8" s="5" customFormat="1" ht="26.25" customHeight="1">
      <c r="A24" s="563" t="s">
        <v>195</v>
      </c>
      <c r="B24" s="563"/>
      <c r="C24" s="563"/>
      <c r="D24" s="583" t="s">
        <v>202</v>
      </c>
      <c r="E24" s="583"/>
      <c r="F24" s="137"/>
      <c r="G24" s="121"/>
    </row>
    <row r="25" spans="1:8" ht="17.100000000000001" customHeight="1">
      <c r="A25" s="64"/>
      <c r="B25" s="65"/>
      <c r="C25" s="65"/>
    </row>
    <row r="26" spans="1:8" ht="17.100000000000001" customHeight="1">
      <c r="A26" s="64"/>
      <c r="B26" s="65"/>
      <c r="C26" s="65"/>
    </row>
    <row r="27" spans="1:8" ht="17.100000000000001" customHeight="1">
      <c r="A27" s="64"/>
      <c r="B27" s="65"/>
      <c r="C27" s="65"/>
    </row>
  </sheetData>
  <customSheetViews>
    <customSheetView guid="{5D9BAB13-4BDE-4E58-91A2-3715FFA4052A}" scale="115"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scale="98" firstPageNumber="3" fitToHeight="0" orientation="landscape" r:id="rId1"/>
      <headerFooter alignWithMargins="0">
        <oddHeader>&amp;L&amp;8PWA  Water Tables, 2015&amp;R&amp;"Simplified Arabic,Regular"&amp;8&amp;K00+000ش&amp;K01+000سلطة المياه جداول المياه، 2015</oddHeader>
        <oddFooter>&amp;C&amp;P</oddFooter>
      </headerFooter>
    </customSheetView>
    <customSheetView guid="{8B9883A3-B301-4038-9D38-6F93C555057A}" showPageBreaks="1" printArea="1" view="pageLayout">
      <selection activeCell="D11" sqref="D11"/>
      <pageMargins left="0.59055118110236227" right="0.59055118110236227" top="0.86614173228346458" bottom="0.59055118110236227" header="0.51181102362204722" footer="0.51181102362204722"/>
      <printOptions horizontalCentered="1"/>
      <pageSetup paperSize="9" scale="98" firstPageNumber="3" fitToHeight="0" orientation="landscape" r:id="rId2"/>
      <headerFooter alignWithMargins="0">
        <oddHeader>&amp;L&amp;8PWA  Water Tables, 2015&amp;R&amp;"Simplified Arabic,Regular"&amp;8&amp;K00+000ش&amp;K01+000سلطة المياه جداول المياه، 2015</oddHeader>
        <oddFooter>&amp;C&amp;P</oddFooter>
      </headerFooter>
    </customSheetView>
  </customSheetViews>
  <mergeCells count="19">
    <mergeCell ref="A1:E1"/>
    <mergeCell ref="A2:E2"/>
    <mergeCell ref="A5:A7"/>
    <mergeCell ref="E5:E7"/>
    <mergeCell ref="D4:E4"/>
    <mergeCell ref="C5:D5"/>
    <mergeCell ref="A4:B4"/>
    <mergeCell ref="D24:E24"/>
    <mergeCell ref="A24:C24"/>
    <mergeCell ref="D19:E19"/>
    <mergeCell ref="A19:C19"/>
    <mergeCell ref="A23:C23"/>
    <mergeCell ref="A22:C22"/>
    <mergeCell ref="D20:E20"/>
    <mergeCell ref="D22:E22"/>
    <mergeCell ref="A20:C20"/>
    <mergeCell ref="D23:E23"/>
    <mergeCell ref="A21:C21"/>
    <mergeCell ref="D21:E21"/>
  </mergeCells>
  <phoneticPr fontId="3" type="noConversion"/>
  <printOptions horizontalCentered="1"/>
  <pageMargins left="0.59055118110236227" right="0.59055118110236227" top="0.86614173228346458" bottom="0.59055118110236227" header="0.51181102362204722" footer="0.51181102362204722"/>
  <pageSetup paperSize="9" scale="95" firstPageNumber="3" fitToHeight="0"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6.xml><?xml version="1.0" encoding="utf-8"?>
<worksheet xmlns="http://schemas.openxmlformats.org/spreadsheetml/2006/main" xmlns:r="http://schemas.openxmlformats.org/officeDocument/2006/relationships">
  <sheetPr codeName="Sheet4">
    <tabColor rgb="FF00B050"/>
  </sheetPr>
  <dimension ref="A1:J26"/>
  <sheetViews>
    <sheetView rightToLeft="1" view="pageBreakPreview" zoomScale="115" zoomScaleNormal="100" zoomScaleSheetLayoutView="115" workbookViewId="0">
      <selection activeCell="N14" sqref="N14"/>
    </sheetView>
  </sheetViews>
  <sheetFormatPr defaultColWidth="9.140625" defaultRowHeight="21"/>
  <cols>
    <col min="1" max="1" width="21.140625" style="47" customWidth="1"/>
    <col min="2" max="2" width="10.5703125" style="83" customWidth="1"/>
    <col min="3" max="4" width="10.140625" style="83" customWidth="1"/>
    <col min="5" max="6" width="9.28515625" style="83" customWidth="1"/>
    <col min="7" max="7" width="9.85546875" style="83" customWidth="1"/>
    <col min="8" max="8" width="28.42578125" style="48" customWidth="1"/>
    <col min="9" max="9" width="7.140625" style="49" customWidth="1"/>
    <col min="10" max="10" width="9.42578125" style="49" customWidth="1"/>
    <col min="11" max="16384" width="9.140625" style="49"/>
  </cols>
  <sheetData>
    <row r="1" spans="1:10" s="44" customFormat="1" ht="25.5" customHeight="1">
      <c r="A1" s="608" t="s">
        <v>277</v>
      </c>
      <c r="B1" s="608"/>
      <c r="C1" s="608"/>
      <c r="D1" s="608"/>
      <c r="E1" s="608"/>
      <c r="F1" s="608"/>
      <c r="G1" s="608"/>
      <c r="H1" s="608"/>
    </row>
    <row r="2" spans="1:10" s="45" customFormat="1" ht="29.25" customHeight="1">
      <c r="A2" s="609" t="s">
        <v>278</v>
      </c>
      <c r="B2" s="609"/>
      <c r="C2" s="609"/>
      <c r="D2" s="609"/>
      <c r="E2" s="609"/>
      <c r="F2" s="609"/>
      <c r="G2" s="609"/>
      <c r="H2" s="609"/>
    </row>
    <row r="3" spans="1:10" s="61" customFormat="1" ht="6" customHeight="1">
      <c r="A3" s="75"/>
      <c r="B3" s="81"/>
      <c r="C3" s="81"/>
      <c r="D3" s="81"/>
      <c r="E3" s="81"/>
      <c r="F3" s="81"/>
      <c r="G3" s="81"/>
      <c r="H3" s="75"/>
    </row>
    <row r="4" spans="1:10" s="46" customFormat="1" ht="17.25" customHeight="1">
      <c r="A4" s="27" t="s">
        <v>121</v>
      </c>
      <c r="B4" s="60"/>
      <c r="C4" s="60"/>
      <c r="D4" s="60"/>
      <c r="E4" s="60"/>
      <c r="F4" s="60"/>
      <c r="G4" s="60"/>
      <c r="H4" s="107" t="s">
        <v>77</v>
      </c>
    </row>
    <row r="5" spans="1:10" s="46" customFormat="1" ht="24.75" customHeight="1">
      <c r="A5" s="148" t="s">
        <v>47</v>
      </c>
      <c r="B5" s="202">
        <v>2013</v>
      </c>
      <c r="C5" s="202" t="s">
        <v>123</v>
      </c>
      <c r="D5" s="212">
        <v>2015</v>
      </c>
      <c r="E5" s="212">
        <v>2016</v>
      </c>
      <c r="F5" s="212">
        <v>2017</v>
      </c>
      <c r="G5" s="212">
        <v>2018</v>
      </c>
      <c r="H5" s="146" t="s">
        <v>48</v>
      </c>
    </row>
    <row r="6" spans="1:10" s="46" customFormat="1" ht="15.95" customHeight="1">
      <c r="A6" s="93" t="s">
        <v>172</v>
      </c>
      <c r="B6" s="523">
        <v>39.5</v>
      </c>
      <c r="C6" s="523">
        <v>28.2</v>
      </c>
      <c r="D6" s="523">
        <f>SUM(D7:D13)</f>
        <v>40.700000000000003</v>
      </c>
      <c r="E6" s="524">
        <f>SUM(E7:E13)</f>
        <v>29</v>
      </c>
      <c r="F6" s="519">
        <f>SUM(F7:F13)</f>
        <v>23.5</v>
      </c>
      <c r="G6" s="520">
        <f>SUM(G7:G13)</f>
        <v>25.5</v>
      </c>
      <c r="H6" s="90" t="s">
        <v>173</v>
      </c>
      <c r="I6" s="261"/>
    </row>
    <row r="7" spans="1:10" s="13" customFormat="1" ht="15.95" customHeight="1">
      <c r="A7" s="94" t="s">
        <v>35</v>
      </c>
      <c r="B7" s="525" t="s">
        <v>58</v>
      </c>
      <c r="C7" s="525">
        <v>0.5</v>
      </c>
      <c r="D7" s="525">
        <v>0.5</v>
      </c>
      <c r="E7" s="475">
        <v>0.5</v>
      </c>
      <c r="F7" s="521">
        <v>0.4</v>
      </c>
      <c r="G7" s="522">
        <v>0.5</v>
      </c>
      <c r="H7" s="91" t="s">
        <v>7</v>
      </c>
      <c r="I7" s="58"/>
      <c r="J7" s="46"/>
    </row>
    <row r="8" spans="1:10" s="13" customFormat="1" ht="18.75" customHeight="1">
      <c r="A8" s="94" t="s">
        <v>187</v>
      </c>
      <c r="B8" s="525">
        <v>0.8</v>
      </c>
      <c r="C8" s="525">
        <v>0.9</v>
      </c>
      <c r="D8" s="525">
        <v>0.9</v>
      </c>
      <c r="E8" s="475">
        <v>1</v>
      </c>
      <c r="F8" s="521">
        <v>0.9</v>
      </c>
      <c r="G8" s="522">
        <v>1</v>
      </c>
      <c r="H8" s="91" t="s">
        <v>302</v>
      </c>
      <c r="I8" s="58"/>
      <c r="J8" s="46"/>
    </row>
    <row r="9" spans="1:10" s="13" customFormat="1" ht="15.95" customHeight="1">
      <c r="A9" s="94" t="s">
        <v>31</v>
      </c>
      <c r="B9" s="525">
        <v>8.4</v>
      </c>
      <c r="C9" s="525">
        <v>5.0999999999999996</v>
      </c>
      <c r="D9" s="525">
        <v>4.9000000000000004</v>
      </c>
      <c r="E9" s="475">
        <v>3.5</v>
      </c>
      <c r="F9" s="521">
        <v>4</v>
      </c>
      <c r="G9" s="522">
        <v>3.7</v>
      </c>
      <c r="H9" s="91" t="s">
        <v>9</v>
      </c>
      <c r="I9" s="58"/>
      <c r="J9" s="46"/>
    </row>
    <row r="10" spans="1:10" s="13" customFormat="1" ht="15.95" customHeight="1">
      <c r="A10" s="94" t="s">
        <v>36</v>
      </c>
      <c r="B10" s="525">
        <v>0.3</v>
      </c>
      <c r="C10" s="525">
        <v>0.2</v>
      </c>
      <c r="D10" s="525">
        <v>0.2</v>
      </c>
      <c r="E10" s="475">
        <v>0.2</v>
      </c>
      <c r="F10" s="521">
        <v>0.2</v>
      </c>
      <c r="G10" s="522">
        <v>0.2</v>
      </c>
      <c r="H10" s="91" t="s">
        <v>11</v>
      </c>
      <c r="I10" s="58"/>
      <c r="J10" s="46"/>
    </row>
    <row r="11" spans="1:10" s="13" customFormat="1" ht="27.75" customHeight="1">
      <c r="A11" s="92" t="s">
        <v>176</v>
      </c>
      <c r="B11" s="525">
        <v>2.4</v>
      </c>
      <c r="C11" s="525">
        <v>1.9</v>
      </c>
      <c r="D11" s="525">
        <v>4.5999999999999996</v>
      </c>
      <c r="E11" s="475">
        <v>2.2999999999999998</v>
      </c>
      <c r="F11" s="521">
        <v>0.8</v>
      </c>
      <c r="G11" s="522">
        <v>1.2</v>
      </c>
      <c r="H11" s="124" t="s">
        <v>316</v>
      </c>
      <c r="I11" s="58"/>
      <c r="J11" s="46"/>
    </row>
    <row r="12" spans="1:10" s="13" customFormat="1" ht="19.5" customHeight="1">
      <c r="A12" s="94" t="s">
        <v>110</v>
      </c>
      <c r="B12" s="525">
        <v>27.1</v>
      </c>
      <c r="C12" s="525">
        <v>18.899999999999999</v>
      </c>
      <c r="D12" s="525">
        <v>28.6</v>
      </c>
      <c r="E12" s="475">
        <v>20.8</v>
      </c>
      <c r="F12" s="521">
        <v>16.5</v>
      </c>
      <c r="G12" s="522">
        <v>18.100000000000001</v>
      </c>
      <c r="H12" s="99" t="s">
        <v>303</v>
      </c>
      <c r="I12" s="58"/>
      <c r="J12" s="46"/>
    </row>
    <row r="13" spans="1:10" s="13" customFormat="1" ht="15.95" customHeight="1">
      <c r="A13" s="100" t="s">
        <v>37</v>
      </c>
      <c r="B13" s="525">
        <v>0.5</v>
      </c>
      <c r="C13" s="525">
        <v>0.7</v>
      </c>
      <c r="D13" s="525">
        <v>1</v>
      </c>
      <c r="E13" s="475">
        <v>0.7</v>
      </c>
      <c r="F13" s="521">
        <v>0.7</v>
      </c>
      <c r="G13" s="522">
        <v>0.8</v>
      </c>
      <c r="H13" s="101" t="s">
        <v>317</v>
      </c>
      <c r="I13" s="58"/>
      <c r="J13" s="46"/>
    </row>
    <row r="14" spans="1:10" s="13" customFormat="1" ht="38.25" customHeight="1">
      <c r="A14" s="611" t="s">
        <v>265</v>
      </c>
      <c r="B14" s="611"/>
      <c r="C14" s="611"/>
      <c r="D14" s="611"/>
      <c r="E14" s="610" t="s">
        <v>163</v>
      </c>
      <c r="F14" s="610"/>
      <c r="G14" s="610"/>
      <c r="H14" s="610"/>
      <c r="I14" s="58"/>
      <c r="J14" s="68"/>
    </row>
    <row r="15" spans="1:10" s="13" customFormat="1" ht="51.75" customHeight="1">
      <c r="A15" s="606" t="s">
        <v>138</v>
      </c>
      <c r="B15" s="606"/>
      <c r="C15" s="606"/>
      <c r="D15" s="606"/>
      <c r="E15" s="603" t="s">
        <v>98</v>
      </c>
      <c r="F15" s="603"/>
      <c r="G15" s="603"/>
      <c r="H15" s="603"/>
      <c r="I15" s="58"/>
      <c r="J15" s="68"/>
    </row>
    <row r="16" spans="1:10" s="13" customFormat="1" ht="57.75" customHeight="1">
      <c r="A16" s="605" t="s">
        <v>279</v>
      </c>
      <c r="B16" s="605"/>
      <c r="C16" s="605"/>
      <c r="D16" s="605"/>
      <c r="E16" s="602" t="s">
        <v>280</v>
      </c>
      <c r="F16" s="602"/>
      <c r="G16" s="602"/>
      <c r="H16" s="602"/>
      <c r="I16" s="58"/>
      <c r="J16" s="68"/>
    </row>
    <row r="17" spans="1:8" s="13" customFormat="1" ht="39" customHeight="1">
      <c r="A17" s="605" t="s">
        <v>300</v>
      </c>
      <c r="B17" s="605"/>
      <c r="C17" s="605"/>
      <c r="D17" s="605"/>
      <c r="E17" s="603" t="s">
        <v>301</v>
      </c>
      <c r="F17" s="603"/>
      <c r="G17" s="603"/>
      <c r="H17" s="603"/>
    </row>
    <row r="18" spans="1:8" s="13" customFormat="1" ht="24" customHeight="1">
      <c r="A18" s="606" t="s">
        <v>145</v>
      </c>
      <c r="B18" s="606"/>
      <c r="C18" s="606"/>
      <c r="D18" s="606"/>
      <c r="E18" s="603" t="s">
        <v>139</v>
      </c>
      <c r="F18" s="603"/>
      <c r="G18" s="603"/>
      <c r="H18" s="603"/>
    </row>
    <row r="19" spans="1:8" s="13" customFormat="1" ht="17.25" customHeight="1">
      <c r="A19" s="606" t="s">
        <v>89</v>
      </c>
      <c r="B19" s="606"/>
      <c r="C19" s="606"/>
      <c r="D19" s="606"/>
      <c r="E19" s="603" t="s">
        <v>39</v>
      </c>
      <c r="F19" s="603"/>
      <c r="G19" s="603"/>
      <c r="H19" s="603"/>
    </row>
    <row r="20" spans="1:8" s="13" customFormat="1" ht="35.25" customHeight="1">
      <c r="A20" s="607" t="s">
        <v>195</v>
      </c>
      <c r="B20" s="607"/>
      <c r="C20" s="607"/>
      <c r="D20" s="607"/>
      <c r="E20" s="604" t="s">
        <v>202</v>
      </c>
      <c r="F20" s="604"/>
      <c r="G20" s="604"/>
      <c r="H20" s="604"/>
    </row>
    <row r="21" spans="1:8" s="13" customFormat="1" ht="17.100000000000001" customHeight="1">
      <c r="A21" s="69"/>
      <c r="B21" s="82"/>
      <c r="C21" s="82"/>
      <c r="D21" s="82"/>
      <c r="E21" s="82"/>
      <c r="F21" s="82"/>
      <c r="G21" s="82"/>
    </row>
    <row r="22" spans="1:8" s="13" customFormat="1" ht="17.100000000000001" customHeight="1">
      <c r="A22" s="69"/>
      <c r="B22" s="82"/>
      <c r="C22" s="82"/>
      <c r="D22" s="82"/>
      <c r="E22" s="82"/>
      <c r="F22" s="82"/>
      <c r="G22" s="82"/>
    </row>
    <row r="23" spans="1:8" s="13" customFormat="1" ht="17.100000000000001" customHeight="1">
      <c r="A23" s="69"/>
      <c r="B23" s="82"/>
      <c r="C23" s="82"/>
      <c r="D23" s="82"/>
      <c r="E23" s="82"/>
      <c r="F23" s="82"/>
      <c r="G23" s="82"/>
    </row>
    <row r="24" spans="1:8" s="13" customFormat="1" ht="17.100000000000001" customHeight="1">
      <c r="A24" s="69"/>
      <c r="B24" s="82"/>
      <c r="C24" s="82"/>
      <c r="D24" s="82"/>
      <c r="E24" s="82"/>
      <c r="F24" s="82"/>
      <c r="G24" s="82"/>
    </row>
    <row r="25" spans="1:8" s="13" customFormat="1" ht="17.100000000000001" customHeight="1">
      <c r="A25" s="69"/>
      <c r="B25" s="82"/>
      <c r="C25" s="82"/>
      <c r="D25" s="82"/>
      <c r="E25" s="82"/>
      <c r="F25" s="82"/>
      <c r="G25" s="82"/>
    </row>
    <row r="26" spans="1:8" s="13" customFormat="1" ht="17.100000000000001" customHeight="1">
      <c r="A26" s="69"/>
      <c r="B26" s="82"/>
      <c r="C26" s="82"/>
      <c r="D26" s="82"/>
      <c r="E26" s="82"/>
      <c r="F26" s="82"/>
      <c r="G26" s="82"/>
    </row>
  </sheetData>
  <customSheetViews>
    <customSheetView guid="{5D9BAB13-4BDE-4E58-91A2-3715FFA4052A}" scale="130"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Arabic,Regular"&amp;8&amp;K00+000ش&amp;K01+000سلطة المياه جداول المياه، 2015</oddHeader>
        <oddFooter>&amp;C&amp;P</oddFooter>
      </headerFooter>
    </customSheetView>
    <customSheetView guid="{8B9883A3-B301-4038-9D38-6F93C555057A}" showPageBreaks="1" printArea="1" view="pageLayout">
      <selection activeCell="E6" sqref="E6"/>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Arabic,Regular"&amp;8&amp;K00+000ش&amp;K01+000سلطة المياه جداول المياه، 2015</oddHeader>
        <oddFooter>&amp;C&amp;P</oddFooter>
      </headerFooter>
    </customSheetView>
  </customSheetViews>
  <mergeCells count="16">
    <mergeCell ref="A1:H1"/>
    <mergeCell ref="A2:H2"/>
    <mergeCell ref="E14:H14"/>
    <mergeCell ref="E15:H15"/>
    <mergeCell ref="A14:D14"/>
    <mergeCell ref="A15:D15"/>
    <mergeCell ref="A16:D16"/>
    <mergeCell ref="A17:D17"/>
    <mergeCell ref="A18:D18"/>
    <mergeCell ref="A19:D19"/>
    <mergeCell ref="A20:D20"/>
    <mergeCell ref="E16:H16"/>
    <mergeCell ref="E17:H17"/>
    <mergeCell ref="E18:H18"/>
    <mergeCell ref="E19:H19"/>
    <mergeCell ref="E20:H20"/>
  </mergeCells>
  <phoneticPr fontId="0" type="noConversion"/>
  <printOptions horizontalCentered="1"/>
  <pageMargins left="0.59055118110236227" right="0.59055118110236227" top="0.86614173228346458" bottom="0.59055118110236227" header="0.51181102362204722" footer="0.51181102362204722"/>
  <pageSetup paperSize="9" scale="95"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7.xml><?xml version="1.0" encoding="utf-8"?>
<worksheet xmlns="http://schemas.openxmlformats.org/spreadsheetml/2006/main" xmlns:r="http://schemas.openxmlformats.org/officeDocument/2006/relationships">
  <sheetPr codeName="Sheet5">
    <tabColor rgb="FF00B050"/>
  </sheetPr>
  <dimension ref="A1:L23"/>
  <sheetViews>
    <sheetView rightToLeft="1" view="pageBreakPreview" zoomScale="115" zoomScaleNormal="100" zoomScaleSheetLayoutView="115" workbookViewId="0">
      <selection activeCell="N14" sqref="N14"/>
    </sheetView>
  </sheetViews>
  <sheetFormatPr defaultColWidth="9.140625" defaultRowHeight="21"/>
  <cols>
    <col min="1" max="1" width="18.140625" style="29" customWidth="1"/>
    <col min="2" max="4" width="10.42578125" style="1" customWidth="1"/>
    <col min="5" max="5" width="7.85546875" style="1" customWidth="1"/>
    <col min="6" max="6" width="7.7109375" style="1" customWidth="1"/>
    <col min="7" max="9" width="9.5703125" style="1" customWidth="1"/>
    <col min="10" max="10" width="7.5703125" style="1" customWidth="1"/>
    <col min="11" max="11" width="27" style="1" customWidth="1"/>
    <col min="12" max="12" width="8.7109375" style="1" customWidth="1"/>
    <col min="13" max="16384" width="9.140625" style="1"/>
  </cols>
  <sheetData>
    <row r="1" spans="1:12" s="26" customFormat="1" ht="25.5" customHeight="1">
      <c r="A1" s="608" t="s">
        <v>282</v>
      </c>
      <c r="B1" s="608"/>
      <c r="C1" s="608"/>
      <c r="D1" s="608"/>
      <c r="E1" s="608"/>
      <c r="F1" s="608"/>
      <c r="G1" s="608"/>
      <c r="H1" s="608"/>
      <c r="I1" s="608"/>
      <c r="J1" s="608"/>
      <c r="K1" s="608"/>
    </row>
    <row r="2" spans="1:12" s="24" customFormat="1" ht="35.25" customHeight="1">
      <c r="A2" s="551" t="s">
        <v>283</v>
      </c>
      <c r="B2" s="551"/>
      <c r="C2" s="551"/>
      <c r="D2" s="551"/>
      <c r="E2" s="551"/>
      <c r="F2" s="551"/>
      <c r="G2" s="551"/>
      <c r="H2" s="551"/>
      <c r="I2" s="551"/>
      <c r="J2" s="551"/>
      <c r="K2" s="551"/>
    </row>
    <row r="3" spans="1:12" s="24" customFormat="1" ht="6" customHeight="1">
      <c r="A3" s="73"/>
      <c r="B3" s="73"/>
      <c r="C3" s="73"/>
      <c r="D3" s="73"/>
      <c r="E3" s="73"/>
      <c r="F3" s="127"/>
      <c r="G3" s="211"/>
      <c r="H3" s="347"/>
      <c r="I3" s="403"/>
      <c r="J3" s="122"/>
      <c r="K3" s="73"/>
    </row>
    <row r="4" spans="1:12" s="10" customFormat="1" ht="17.100000000000001" customHeight="1">
      <c r="A4" s="143" t="s">
        <v>76</v>
      </c>
      <c r="B4" s="18"/>
      <c r="C4" s="18"/>
      <c r="D4" s="18"/>
      <c r="E4" s="18"/>
      <c r="F4" s="18"/>
      <c r="G4" s="18"/>
      <c r="H4" s="18"/>
      <c r="I4" s="18"/>
      <c r="J4" s="18"/>
      <c r="K4" s="144" t="s">
        <v>77</v>
      </c>
    </row>
    <row r="5" spans="1:12" s="10" customFormat="1" ht="17.100000000000001" customHeight="1">
      <c r="A5" s="616" t="s">
        <v>27</v>
      </c>
      <c r="B5" s="145" t="s">
        <v>18</v>
      </c>
      <c r="C5" s="37"/>
      <c r="D5" s="37"/>
      <c r="E5" s="37"/>
      <c r="F5" s="37"/>
      <c r="G5" s="37"/>
      <c r="H5" s="37"/>
      <c r="I5" s="37"/>
      <c r="J5" s="78" t="s">
        <v>19</v>
      </c>
      <c r="K5" s="614" t="s">
        <v>28</v>
      </c>
    </row>
    <row r="6" spans="1:12" s="12" customFormat="1" ht="17.100000000000001" customHeight="1">
      <c r="A6" s="617"/>
      <c r="B6" s="263">
        <v>2010</v>
      </c>
      <c r="C6" s="264">
        <v>2011</v>
      </c>
      <c r="D6" s="263">
        <v>2012</v>
      </c>
      <c r="E6" s="263">
        <v>2013</v>
      </c>
      <c r="F6" s="263">
        <v>2014</v>
      </c>
      <c r="G6" s="263">
        <v>2015</v>
      </c>
      <c r="H6" s="263">
        <v>2016</v>
      </c>
      <c r="I6" s="263">
        <v>2017</v>
      </c>
      <c r="J6" s="263">
        <v>2018</v>
      </c>
      <c r="K6" s="615"/>
    </row>
    <row r="7" spans="1:12" s="12" customFormat="1" ht="18.75" customHeight="1">
      <c r="A7" s="469" t="s">
        <v>189</v>
      </c>
      <c r="B7" s="221">
        <f t="shared" ref="B7:G7" si="0">B8+B18</f>
        <v>60.3</v>
      </c>
      <c r="C7" s="222">
        <f t="shared" si="0"/>
        <v>57</v>
      </c>
      <c r="D7" s="222">
        <f t="shared" si="0"/>
        <v>56.6</v>
      </c>
      <c r="E7" s="222">
        <f t="shared" si="0"/>
        <v>63.3</v>
      </c>
      <c r="F7" s="222">
        <f t="shared" si="0"/>
        <v>63.5</v>
      </c>
      <c r="G7" s="222">
        <f t="shared" si="0"/>
        <v>70.2</v>
      </c>
      <c r="H7" s="215">
        <f>H8+H18</f>
        <v>79.099999999999994</v>
      </c>
      <c r="I7" s="215">
        <f>I8+I18</f>
        <v>83.2</v>
      </c>
      <c r="J7" s="216">
        <f>SUM(J9:J18)</f>
        <v>85.7</v>
      </c>
      <c r="K7" s="526" t="s">
        <v>190</v>
      </c>
      <c r="L7" s="51"/>
    </row>
    <row r="8" spans="1:12" s="35" customFormat="1" ht="18" customHeight="1">
      <c r="A8" s="93" t="s">
        <v>172</v>
      </c>
      <c r="B8" s="265">
        <v>55.4</v>
      </c>
      <c r="C8" s="88">
        <v>52.8</v>
      </c>
      <c r="D8" s="88">
        <v>52.6</v>
      </c>
      <c r="E8" s="88">
        <v>59.3</v>
      </c>
      <c r="F8" s="191">
        <v>60</v>
      </c>
      <c r="G8" s="191">
        <v>63.8</v>
      </c>
      <c r="H8" s="191">
        <f>SUM(H9:H17)</f>
        <v>69</v>
      </c>
      <c r="I8" s="191">
        <f>SUM(I9:I17)</f>
        <v>72.599999999999994</v>
      </c>
      <c r="J8" s="415">
        <f>SUM(J9:J17)</f>
        <v>73.7</v>
      </c>
      <c r="K8" s="527" t="s">
        <v>177</v>
      </c>
      <c r="L8" s="128"/>
    </row>
    <row r="9" spans="1:12" s="36" customFormat="1" ht="19.5" customHeight="1">
      <c r="A9" s="98" t="s">
        <v>20</v>
      </c>
      <c r="B9" s="266">
        <v>2</v>
      </c>
      <c r="C9" s="95">
        <v>2.2000000000000002</v>
      </c>
      <c r="D9" s="95">
        <v>2.2999999999999998</v>
      </c>
      <c r="E9" s="95">
        <v>2.9</v>
      </c>
      <c r="F9" s="184">
        <v>3</v>
      </c>
      <c r="G9" s="184">
        <v>3</v>
      </c>
      <c r="H9" s="184">
        <v>3</v>
      </c>
      <c r="I9" s="184">
        <v>3</v>
      </c>
      <c r="J9" s="332">
        <v>3</v>
      </c>
      <c r="K9" s="528" t="s">
        <v>7</v>
      </c>
      <c r="L9" s="110"/>
    </row>
    <row r="10" spans="1:12" s="34" customFormat="1" ht="21" customHeight="1">
      <c r="A10" s="94" t="s">
        <v>174</v>
      </c>
      <c r="B10" s="266">
        <v>4.3</v>
      </c>
      <c r="C10" s="95">
        <v>4.2</v>
      </c>
      <c r="D10" s="95">
        <v>4.0999999999999996</v>
      </c>
      <c r="E10" s="95">
        <v>4.4000000000000004</v>
      </c>
      <c r="F10" s="184">
        <v>4.2</v>
      </c>
      <c r="G10" s="184">
        <v>5.4</v>
      </c>
      <c r="H10" s="184">
        <v>6.1</v>
      </c>
      <c r="I10" s="184">
        <v>6.6</v>
      </c>
      <c r="J10" s="332">
        <v>5.7</v>
      </c>
      <c r="K10" s="528" t="s">
        <v>304</v>
      </c>
      <c r="L10" s="110"/>
    </row>
    <row r="11" spans="1:12" s="36" customFormat="1" ht="19.5" customHeight="1">
      <c r="A11" s="94" t="s">
        <v>30</v>
      </c>
      <c r="B11" s="266">
        <v>0.4</v>
      </c>
      <c r="C11" s="95">
        <v>0.4</v>
      </c>
      <c r="D11" s="95">
        <v>0.4</v>
      </c>
      <c r="E11" s="95">
        <v>0.5</v>
      </c>
      <c r="F11" s="184">
        <v>0.5</v>
      </c>
      <c r="G11" s="184">
        <v>0.4</v>
      </c>
      <c r="H11" s="184">
        <v>0.5</v>
      </c>
      <c r="I11" s="184">
        <v>0.5</v>
      </c>
      <c r="J11" s="332">
        <v>0.5</v>
      </c>
      <c r="K11" s="528" t="s">
        <v>8</v>
      </c>
      <c r="L11" s="110"/>
    </row>
    <row r="12" spans="1:12" s="34" customFormat="1" ht="17.25" customHeight="1">
      <c r="A12" s="94" t="s">
        <v>31</v>
      </c>
      <c r="B12" s="266">
        <v>3.6</v>
      </c>
      <c r="C12" s="95">
        <v>3.5</v>
      </c>
      <c r="D12" s="95">
        <v>3.2</v>
      </c>
      <c r="E12" s="95">
        <v>3.7</v>
      </c>
      <c r="F12" s="184">
        <v>3.9</v>
      </c>
      <c r="G12" s="184">
        <v>4.0999999999999996</v>
      </c>
      <c r="H12" s="184">
        <v>4.4000000000000004</v>
      </c>
      <c r="I12" s="184">
        <v>4.4000000000000004</v>
      </c>
      <c r="J12" s="332">
        <v>4.5999999999999996</v>
      </c>
      <c r="K12" s="528" t="s">
        <v>9</v>
      </c>
      <c r="L12" s="110"/>
    </row>
    <row r="13" spans="1:12" s="36" customFormat="1" ht="19.5" customHeight="1">
      <c r="A13" s="94" t="s">
        <v>32</v>
      </c>
      <c r="B13" s="266">
        <v>0.7</v>
      </c>
      <c r="C13" s="95">
        <v>0.6</v>
      </c>
      <c r="D13" s="95">
        <v>0.7</v>
      </c>
      <c r="E13" s="95">
        <v>1</v>
      </c>
      <c r="F13" s="184">
        <v>1.4</v>
      </c>
      <c r="G13" s="184">
        <v>1.5</v>
      </c>
      <c r="H13" s="184">
        <v>1.7</v>
      </c>
      <c r="I13" s="184">
        <v>1.7</v>
      </c>
      <c r="J13" s="332">
        <v>1.3</v>
      </c>
      <c r="K13" s="528" t="s">
        <v>10</v>
      </c>
      <c r="L13" s="110"/>
    </row>
    <row r="14" spans="1:12" s="34" customFormat="1" ht="19.5" customHeight="1">
      <c r="A14" s="94" t="s">
        <v>36</v>
      </c>
      <c r="B14" s="266">
        <v>2.5</v>
      </c>
      <c r="C14" s="95">
        <v>2.4</v>
      </c>
      <c r="D14" s="95">
        <v>2.6</v>
      </c>
      <c r="E14" s="95">
        <v>2.8</v>
      </c>
      <c r="F14" s="184">
        <v>3</v>
      </c>
      <c r="G14" s="184">
        <v>3</v>
      </c>
      <c r="H14" s="184">
        <v>3.3</v>
      </c>
      <c r="I14" s="184">
        <v>3.3</v>
      </c>
      <c r="J14" s="332">
        <v>3.6</v>
      </c>
      <c r="K14" s="528" t="s">
        <v>11</v>
      </c>
      <c r="L14" s="110"/>
    </row>
    <row r="15" spans="1:12" s="36" customFormat="1" ht="24.75" customHeight="1">
      <c r="A15" s="94" t="s">
        <v>176</v>
      </c>
      <c r="B15" s="266">
        <v>20.3</v>
      </c>
      <c r="C15" s="95">
        <v>19.7</v>
      </c>
      <c r="D15" s="95">
        <v>19.3</v>
      </c>
      <c r="E15" s="95">
        <v>20.399999999999999</v>
      </c>
      <c r="F15" s="184">
        <v>20</v>
      </c>
      <c r="G15" s="184">
        <v>21.3</v>
      </c>
      <c r="H15" s="184">
        <v>23.6</v>
      </c>
      <c r="I15" s="184">
        <v>24.5</v>
      </c>
      <c r="J15" s="332">
        <v>25.3</v>
      </c>
      <c r="K15" s="262" t="s">
        <v>316</v>
      </c>
      <c r="L15" s="110"/>
    </row>
    <row r="16" spans="1:12" s="34" customFormat="1" ht="19.5" customHeight="1">
      <c r="A16" s="94" t="s">
        <v>33</v>
      </c>
      <c r="B16" s="266">
        <v>1.8</v>
      </c>
      <c r="C16" s="95">
        <v>1.9</v>
      </c>
      <c r="D16" s="95">
        <v>2</v>
      </c>
      <c r="E16" s="95">
        <v>2.2000000000000002</v>
      </c>
      <c r="F16" s="184">
        <v>2.4</v>
      </c>
      <c r="G16" s="184">
        <v>2.6</v>
      </c>
      <c r="H16" s="184">
        <v>2.6</v>
      </c>
      <c r="I16" s="184">
        <v>3</v>
      </c>
      <c r="J16" s="332">
        <v>2.7</v>
      </c>
      <c r="K16" s="529" t="s">
        <v>306</v>
      </c>
      <c r="L16" s="110"/>
    </row>
    <row r="17" spans="1:12" s="36" customFormat="1" ht="17.25" customHeight="1">
      <c r="A17" s="94" t="s">
        <v>37</v>
      </c>
      <c r="B17" s="266">
        <v>19.8</v>
      </c>
      <c r="C17" s="95">
        <v>17.899999999999999</v>
      </c>
      <c r="D17" s="95">
        <v>18</v>
      </c>
      <c r="E17" s="95">
        <v>21.4</v>
      </c>
      <c r="F17" s="184">
        <v>21.6</v>
      </c>
      <c r="G17" s="184">
        <v>22.5</v>
      </c>
      <c r="H17" s="184">
        <v>23.8</v>
      </c>
      <c r="I17" s="184">
        <f>29.3-3.7</f>
        <v>25.6</v>
      </c>
      <c r="J17" s="332">
        <v>27</v>
      </c>
      <c r="K17" s="262" t="s">
        <v>317</v>
      </c>
      <c r="L17" s="110"/>
    </row>
    <row r="18" spans="1:12" s="10" customFormat="1" ht="18.75" customHeight="1">
      <c r="A18" s="470" t="s">
        <v>34</v>
      </c>
      <c r="B18" s="267">
        <v>4.9000000000000004</v>
      </c>
      <c r="C18" s="89">
        <v>4.2</v>
      </c>
      <c r="D18" s="89">
        <v>4</v>
      </c>
      <c r="E18" s="89">
        <v>4</v>
      </c>
      <c r="F18" s="89">
        <v>3.5</v>
      </c>
      <c r="G18" s="268">
        <v>6.4</v>
      </c>
      <c r="H18" s="349">
        <v>10.1</v>
      </c>
      <c r="I18" s="349">
        <v>10.6</v>
      </c>
      <c r="J18" s="468">
        <v>12</v>
      </c>
      <c r="K18" s="530" t="s">
        <v>15</v>
      </c>
      <c r="L18" s="110"/>
    </row>
    <row r="19" spans="1:12" s="10" customFormat="1" ht="39.75" customHeight="1">
      <c r="A19" s="612" t="s">
        <v>281</v>
      </c>
      <c r="B19" s="612"/>
      <c r="C19" s="612"/>
      <c r="D19" s="612"/>
      <c r="E19" s="618" t="s">
        <v>164</v>
      </c>
      <c r="F19" s="619"/>
      <c r="G19" s="619"/>
      <c r="H19" s="619"/>
      <c r="I19" s="619"/>
      <c r="J19" s="619"/>
      <c r="K19" s="620"/>
      <c r="L19" s="110"/>
    </row>
    <row r="20" spans="1:12" s="10" customFormat="1" ht="39" customHeight="1">
      <c r="A20" s="612" t="s">
        <v>112</v>
      </c>
      <c r="B20" s="612"/>
      <c r="C20" s="612"/>
      <c r="D20" s="612"/>
      <c r="E20" s="621" t="s">
        <v>113</v>
      </c>
      <c r="F20" s="621"/>
      <c r="G20" s="621"/>
      <c r="H20" s="621"/>
      <c r="I20" s="621"/>
      <c r="J20" s="621"/>
      <c r="K20" s="621"/>
      <c r="L20" s="52"/>
    </row>
    <row r="21" spans="1:12" s="33" customFormat="1" ht="36" customHeight="1">
      <c r="A21" s="612" t="s">
        <v>175</v>
      </c>
      <c r="B21" s="612"/>
      <c r="C21" s="612"/>
      <c r="D21" s="612"/>
      <c r="E21" s="622" t="s">
        <v>188</v>
      </c>
      <c r="F21" s="622"/>
      <c r="G21" s="622"/>
      <c r="H21" s="622"/>
      <c r="I21" s="622"/>
      <c r="J21" s="622"/>
      <c r="K21" s="622"/>
      <c r="L21" s="52"/>
    </row>
    <row r="22" spans="1:12" ht="25.5" customHeight="1">
      <c r="A22" s="613" t="s">
        <v>210</v>
      </c>
      <c r="B22" s="613"/>
      <c r="C22" s="613"/>
      <c r="D22" s="613"/>
      <c r="E22" s="623" t="s">
        <v>202</v>
      </c>
      <c r="F22" s="623"/>
      <c r="G22" s="623"/>
      <c r="H22" s="623"/>
      <c r="I22" s="623"/>
      <c r="J22" s="623"/>
      <c r="K22" s="623"/>
      <c r="L22" s="33"/>
    </row>
    <row r="23" spans="1:12" ht="17.100000000000001" customHeight="1"/>
  </sheetData>
  <customSheetViews>
    <customSheetView guid="{5D9BAB13-4BDE-4E58-91A2-3715FFA4052A}" showPageBreaks="1" printArea="1" view="pageBreakPreview">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2015&amp;C
&amp;R&amp;"Simplified Arabic,Regular"&amp;8&amp;K01+000سلطة المياه جداول المياه، 2015</oddHeader>
        <oddFooter>&amp;C&amp;P</oddFooter>
      </headerFooter>
    </customSheetView>
    <customSheetView guid="{8B9883A3-B301-4038-9D38-6F93C555057A}" showPageBreaks="1" printArea="1" view="pageLayout">
      <selection activeCell="G13" sqref="G13"/>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2015&amp;C
&amp;R&amp;"Simplified Arabic,Regular"&amp;8&amp;K01+000سلطة المياه جداول المياه، 2015</oddHeader>
        <oddFooter>&amp;C&amp;P</oddFooter>
      </headerFooter>
    </customSheetView>
  </customSheetViews>
  <mergeCells count="12">
    <mergeCell ref="A19:D19"/>
    <mergeCell ref="A20:D20"/>
    <mergeCell ref="A21:D21"/>
    <mergeCell ref="A22:D22"/>
    <mergeCell ref="A1:K1"/>
    <mergeCell ref="A2:K2"/>
    <mergeCell ref="K5:K6"/>
    <mergeCell ref="A5:A6"/>
    <mergeCell ref="E19:K19"/>
    <mergeCell ref="E20:K20"/>
    <mergeCell ref="E21:K21"/>
    <mergeCell ref="E22:K22"/>
  </mergeCells>
  <phoneticPr fontId="0" type="noConversion"/>
  <printOptions horizontalCentered="1"/>
  <pageMargins left="0.59055118110236227" right="0.59055118110236227" top="0.86614173228346458" bottom="0.59055118110236227" header="0.51181102362204722" footer="0.51181102362204722"/>
  <pageSetup paperSize="9" scale="95" firstPageNumber="4" orientation="landscape" r:id="rId3"/>
  <headerFooter scaleWithDoc="0" alignWithMargins="0">
    <oddHeader>&amp;L&amp;8PCBS:  Water Tables, 2018&amp;R&amp;"Simplified Arabic,Regular"&amp;8&amp;K00+000ا&amp;K000000PCBS:  جداول المياه، 2018</oddHeader>
    <oddFooter>&amp;C&amp;P</oddFooter>
  </headerFooter>
  <ignoredErrors>
    <ignoredError sqref="H8" formulaRange="1"/>
  </ignoredErrors>
</worksheet>
</file>

<file path=xl/worksheets/sheet8.xml><?xml version="1.0" encoding="utf-8"?>
<worksheet xmlns="http://schemas.openxmlformats.org/spreadsheetml/2006/main" xmlns:r="http://schemas.openxmlformats.org/officeDocument/2006/relationships">
  <sheetPr codeName="Sheet6">
    <tabColor rgb="FF00B050"/>
  </sheetPr>
  <dimension ref="A1:L28"/>
  <sheetViews>
    <sheetView rightToLeft="1" view="pageBreakPreview" zoomScale="115" zoomScaleNormal="100" zoomScaleSheetLayoutView="115" workbookViewId="0">
      <selection activeCell="N14" sqref="N14"/>
    </sheetView>
  </sheetViews>
  <sheetFormatPr defaultColWidth="9.140625" defaultRowHeight="21"/>
  <cols>
    <col min="1" max="1" width="18.42578125" style="29" customWidth="1"/>
    <col min="2" max="9" width="9.7109375" style="1" customWidth="1"/>
    <col min="10" max="10" width="26.140625" style="1" customWidth="1"/>
    <col min="11" max="12" width="7.140625" style="2" customWidth="1"/>
    <col min="13" max="16384" width="9.140625" style="1"/>
  </cols>
  <sheetData>
    <row r="1" spans="1:12" s="26" customFormat="1" ht="24.75" customHeight="1">
      <c r="A1" s="624" t="s">
        <v>284</v>
      </c>
      <c r="B1" s="624"/>
      <c r="C1" s="624"/>
      <c r="D1" s="624"/>
      <c r="E1" s="624"/>
      <c r="F1" s="624"/>
      <c r="G1" s="624"/>
      <c r="H1" s="624"/>
      <c r="I1" s="624"/>
      <c r="J1" s="624"/>
      <c r="K1" s="25"/>
      <c r="L1" s="25"/>
    </row>
    <row r="2" spans="1:12" s="24" customFormat="1" ht="19.5" customHeight="1">
      <c r="A2" s="625" t="s">
        <v>285</v>
      </c>
      <c r="B2" s="625"/>
      <c r="C2" s="625"/>
      <c r="D2" s="625"/>
      <c r="E2" s="625"/>
      <c r="F2" s="625"/>
      <c r="G2" s="625"/>
      <c r="H2" s="625"/>
      <c r="I2" s="625"/>
      <c r="J2" s="625"/>
      <c r="K2" s="23"/>
      <c r="L2" s="23"/>
    </row>
    <row r="3" spans="1:12" s="24" customFormat="1" ht="6" customHeight="1">
      <c r="A3" s="337"/>
      <c r="B3" s="337"/>
      <c r="C3" s="337"/>
      <c r="D3" s="337"/>
      <c r="E3" s="337"/>
      <c r="F3" s="337"/>
      <c r="G3" s="348"/>
      <c r="H3" s="406"/>
      <c r="I3" s="337"/>
      <c r="J3" s="337"/>
      <c r="K3" s="23"/>
      <c r="L3" s="23"/>
    </row>
    <row r="4" spans="1:12" s="10" customFormat="1" ht="16.5" customHeight="1">
      <c r="A4" s="338" t="s">
        <v>76</v>
      </c>
      <c r="B4" s="339"/>
      <c r="C4" s="339"/>
      <c r="D4" s="339"/>
      <c r="E4" s="339"/>
      <c r="F4" s="339"/>
      <c r="G4" s="339"/>
      <c r="H4" s="339"/>
      <c r="I4" s="339"/>
      <c r="J4" s="340" t="s">
        <v>77</v>
      </c>
      <c r="K4" s="9"/>
      <c r="L4" s="9"/>
    </row>
    <row r="5" spans="1:12" s="12" customFormat="1" ht="17.100000000000001" customHeight="1">
      <c r="A5" s="626" t="s">
        <v>178</v>
      </c>
      <c r="B5" s="341" t="s">
        <v>18</v>
      </c>
      <c r="C5" s="341"/>
      <c r="D5" s="341"/>
      <c r="E5" s="341"/>
      <c r="F5" s="341"/>
      <c r="G5" s="341"/>
      <c r="H5" s="341"/>
      <c r="I5" s="342" t="s">
        <v>19</v>
      </c>
      <c r="J5" s="628" t="s">
        <v>48</v>
      </c>
      <c r="K5" s="17"/>
      <c r="L5" s="17"/>
    </row>
    <row r="6" spans="1:12" s="12" customFormat="1" ht="17.100000000000001" customHeight="1">
      <c r="A6" s="627"/>
      <c r="B6" s="343">
        <v>2011</v>
      </c>
      <c r="C6" s="343">
        <v>2012</v>
      </c>
      <c r="D6" s="343">
        <v>2013</v>
      </c>
      <c r="E6" s="343">
        <v>2014</v>
      </c>
      <c r="F6" s="343">
        <v>2015</v>
      </c>
      <c r="G6" s="343">
        <v>2016</v>
      </c>
      <c r="H6" s="343">
        <v>2017</v>
      </c>
      <c r="I6" s="343">
        <v>2018</v>
      </c>
      <c r="J6" s="629"/>
      <c r="K6" s="17"/>
      <c r="L6" s="17"/>
    </row>
    <row r="7" spans="1:12" s="35" customFormat="1" ht="15.95" customHeight="1">
      <c r="A7" s="217" t="s">
        <v>179</v>
      </c>
      <c r="B7" s="159">
        <v>88.3</v>
      </c>
      <c r="C7" s="140">
        <v>93.9</v>
      </c>
      <c r="D7" s="140">
        <v>100.9</v>
      </c>
      <c r="E7" s="140">
        <v>102.8</v>
      </c>
      <c r="F7" s="220">
        <v>119.6</v>
      </c>
      <c r="G7" s="215">
        <f>SUM(G8:G16)</f>
        <v>116</v>
      </c>
      <c r="H7" s="215">
        <f>SUM(H8:H16)</f>
        <v>116.8</v>
      </c>
      <c r="I7" s="216">
        <f>SUM(I8:I16)</f>
        <v>118.9</v>
      </c>
      <c r="J7" s="152" t="s">
        <v>177</v>
      </c>
      <c r="K7" s="54"/>
    </row>
    <row r="8" spans="1:12" s="36" customFormat="1" ht="15.95" customHeight="1">
      <c r="A8" s="156" t="s">
        <v>1</v>
      </c>
      <c r="B8" s="155">
        <v>5.7</v>
      </c>
      <c r="C8" s="139">
        <v>5.9</v>
      </c>
      <c r="D8" s="139">
        <v>8.8000000000000007</v>
      </c>
      <c r="E8" s="139">
        <v>6.4</v>
      </c>
      <c r="F8" s="139">
        <v>8.8000000000000007</v>
      </c>
      <c r="G8" s="139">
        <v>7.8</v>
      </c>
      <c r="H8" s="139">
        <v>8.1999999999999993</v>
      </c>
      <c r="I8" s="161">
        <v>8.1999999999999993</v>
      </c>
      <c r="J8" s="96" t="s">
        <v>7</v>
      </c>
      <c r="K8" s="123"/>
      <c r="L8" s="123"/>
    </row>
    <row r="9" spans="1:12" s="34" customFormat="1" ht="15.95" customHeight="1">
      <c r="A9" s="157" t="s">
        <v>158</v>
      </c>
      <c r="B9" s="155">
        <v>1.5</v>
      </c>
      <c r="C9" s="139">
        <v>1.7</v>
      </c>
      <c r="D9" s="139">
        <v>1.6</v>
      </c>
      <c r="E9" s="139">
        <v>2</v>
      </c>
      <c r="F9" s="139">
        <v>2.2999999999999998</v>
      </c>
      <c r="G9" s="139">
        <v>3.5</v>
      </c>
      <c r="H9" s="139">
        <v>3.1</v>
      </c>
      <c r="I9" s="161">
        <v>4</v>
      </c>
      <c r="J9" s="96" t="s">
        <v>305</v>
      </c>
      <c r="K9" s="123"/>
      <c r="L9" s="123"/>
    </row>
    <row r="10" spans="1:12" s="36" customFormat="1" ht="15.95" customHeight="1">
      <c r="A10" s="157" t="s">
        <v>2</v>
      </c>
      <c r="B10" s="155">
        <v>5.2</v>
      </c>
      <c r="C10" s="139">
        <v>6.2</v>
      </c>
      <c r="D10" s="139">
        <v>8.5</v>
      </c>
      <c r="E10" s="139">
        <v>7.1</v>
      </c>
      <c r="F10" s="139">
        <v>12.4</v>
      </c>
      <c r="G10" s="139">
        <v>10.8</v>
      </c>
      <c r="H10" s="139">
        <v>10.4</v>
      </c>
      <c r="I10" s="416">
        <v>10.1</v>
      </c>
      <c r="J10" s="96" t="s">
        <v>14</v>
      </c>
      <c r="K10" s="123"/>
      <c r="L10" s="123"/>
    </row>
    <row r="11" spans="1:12" s="34" customFormat="1" ht="15.95" customHeight="1">
      <c r="A11" s="157" t="s">
        <v>5</v>
      </c>
      <c r="B11" s="155">
        <v>15</v>
      </c>
      <c r="C11" s="139">
        <v>15</v>
      </c>
      <c r="D11" s="139">
        <v>15</v>
      </c>
      <c r="E11" s="139">
        <v>12</v>
      </c>
      <c r="F11" s="139">
        <v>16.7</v>
      </c>
      <c r="G11" s="139">
        <v>13.4</v>
      </c>
      <c r="H11" s="139">
        <v>14.5</v>
      </c>
      <c r="I11" s="416">
        <v>15.7</v>
      </c>
      <c r="J11" s="96" t="s">
        <v>9</v>
      </c>
      <c r="K11" s="123"/>
      <c r="L11" s="123"/>
    </row>
    <row r="12" spans="1:12" s="36" customFormat="1" ht="15.95" customHeight="1">
      <c r="A12" s="157" t="s">
        <v>3</v>
      </c>
      <c r="B12" s="155">
        <v>4.7</v>
      </c>
      <c r="C12" s="139">
        <v>5.6</v>
      </c>
      <c r="D12" s="139">
        <v>6.5</v>
      </c>
      <c r="E12" s="139">
        <v>8.6</v>
      </c>
      <c r="F12" s="139">
        <v>7</v>
      </c>
      <c r="G12" s="139">
        <v>8.5</v>
      </c>
      <c r="H12" s="139">
        <v>8.1999999999999993</v>
      </c>
      <c r="I12" s="161">
        <v>8.3000000000000007</v>
      </c>
      <c r="J12" s="96" t="s">
        <v>10</v>
      </c>
      <c r="K12" s="123"/>
      <c r="L12" s="123"/>
    </row>
    <row r="13" spans="1:12" s="34" customFormat="1" ht="15.95" customHeight="1">
      <c r="A13" s="157" t="s">
        <v>4</v>
      </c>
      <c r="B13" s="155">
        <v>2.5</v>
      </c>
      <c r="C13" s="139">
        <v>2.8</v>
      </c>
      <c r="D13" s="139">
        <v>2.6</v>
      </c>
      <c r="E13" s="139">
        <v>3.1</v>
      </c>
      <c r="F13" s="139">
        <v>2.8</v>
      </c>
      <c r="G13" s="139">
        <v>3.3</v>
      </c>
      <c r="H13" s="139">
        <v>3.2</v>
      </c>
      <c r="I13" s="161">
        <v>5.4</v>
      </c>
      <c r="J13" s="96" t="s">
        <v>11</v>
      </c>
      <c r="K13" s="123"/>
      <c r="L13" s="123"/>
    </row>
    <row r="14" spans="1:12" s="36" customFormat="1" ht="24.75" customHeight="1">
      <c r="A14" s="157" t="s">
        <v>180</v>
      </c>
      <c r="B14" s="155">
        <v>21.3</v>
      </c>
      <c r="C14" s="139">
        <v>21.6</v>
      </c>
      <c r="D14" s="139">
        <v>20</v>
      </c>
      <c r="E14" s="139">
        <v>22.5</v>
      </c>
      <c r="F14" s="139">
        <v>23.8</v>
      </c>
      <c r="G14" s="139">
        <v>26.1</v>
      </c>
      <c r="H14" s="139">
        <v>25.2</v>
      </c>
      <c r="I14" s="161">
        <v>21.4</v>
      </c>
      <c r="J14" s="218" t="s">
        <v>316</v>
      </c>
      <c r="K14" s="123"/>
      <c r="L14" s="123"/>
    </row>
    <row r="15" spans="1:12" s="34" customFormat="1" ht="17.25" customHeight="1">
      <c r="A15" s="157" t="s">
        <v>106</v>
      </c>
      <c r="B15" s="155">
        <v>3.8</v>
      </c>
      <c r="C15" s="139">
        <v>5.6</v>
      </c>
      <c r="D15" s="139">
        <v>5.0999999999999996</v>
      </c>
      <c r="E15" s="139">
        <v>5.9</v>
      </c>
      <c r="F15" s="139">
        <v>6.6</v>
      </c>
      <c r="G15" s="139">
        <v>6.1</v>
      </c>
      <c r="H15" s="139">
        <v>6.4</v>
      </c>
      <c r="I15" s="161">
        <v>6.5</v>
      </c>
      <c r="J15" s="97" t="s">
        <v>309</v>
      </c>
      <c r="K15" s="123"/>
      <c r="L15" s="123"/>
    </row>
    <row r="16" spans="1:12" s="36" customFormat="1" ht="18.75" customHeight="1">
      <c r="A16" s="158" t="s">
        <v>61</v>
      </c>
      <c r="B16" s="160">
        <v>28.6</v>
      </c>
      <c r="C16" s="141">
        <v>29.5</v>
      </c>
      <c r="D16" s="141">
        <v>32.799999999999997</v>
      </c>
      <c r="E16" s="141">
        <v>35.200000000000003</v>
      </c>
      <c r="F16" s="141">
        <v>39.200000000000003</v>
      </c>
      <c r="G16" s="141">
        <v>36.5</v>
      </c>
      <c r="H16" s="141">
        <v>37.6</v>
      </c>
      <c r="I16" s="364">
        <v>39.299999999999997</v>
      </c>
      <c r="J16" s="219" t="s">
        <v>318</v>
      </c>
      <c r="K16" s="123"/>
      <c r="L16" s="123"/>
    </row>
    <row r="17" spans="1:12" s="36" customFormat="1" ht="30" customHeight="1">
      <c r="A17" s="632" t="s">
        <v>286</v>
      </c>
      <c r="B17" s="563"/>
      <c r="C17" s="563"/>
      <c r="D17" s="563"/>
      <c r="E17" s="630" t="s">
        <v>165</v>
      </c>
      <c r="F17" s="630"/>
      <c r="G17" s="630"/>
      <c r="H17" s="630"/>
      <c r="I17" s="630"/>
      <c r="J17" s="631"/>
      <c r="K17" s="54"/>
      <c r="L17" s="38"/>
    </row>
    <row r="18" spans="1:12" s="33" customFormat="1" ht="25.5" customHeight="1">
      <c r="A18" s="563" t="s">
        <v>75</v>
      </c>
      <c r="B18" s="563"/>
      <c r="C18" s="563"/>
      <c r="D18" s="563"/>
      <c r="E18" s="633" t="s">
        <v>62</v>
      </c>
      <c r="F18" s="633"/>
      <c r="G18" s="633"/>
      <c r="H18" s="633"/>
      <c r="I18" s="633"/>
      <c r="J18" s="633"/>
      <c r="K18" s="111"/>
      <c r="L18" s="59"/>
    </row>
    <row r="19" spans="1:12" s="33" customFormat="1" ht="42.75" customHeight="1">
      <c r="A19" s="563" t="s">
        <v>125</v>
      </c>
      <c r="B19" s="563"/>
      <c r="C19" s="563"/>
      <c r="D19" s="563"/>
      <c r="E19" s="630" t="s">
        <v>126</v>
      </c>
      <c r="F19" s="630"/>
      <c r="G19" s="630"/>
      <c r="H19" s="630"/>
      <c r="I19" s="630"/>
      <c r="J19" s="630"/>
      <c r="K19" s="111"/>
      <c r="L19" s="59"/>
    </row>
    <row r="20" spans="1:12" s="33" customFormat="1" ht="38.25" customHeight="1">
      <c r="A20" s="563" t="s">
        <v>60</v>
      </c>
      <c r="B20" s="563"/>
      <c r="C20" s="563"/>
      <c r="D20" s="563"/>
      <c r="E20" s="569" t="s">
        <v>63</v>
      </c>
      <c r="F20" s="569"/>
      <c r="G20" s="569"/>
      <c r="H20" s="569"/>
      <c r="I20" s="569"/>
      <c r="J20" s="569"/>
      <c r="K20" s="111"/>
      <c r="L20" s="59"/>
    </row>
    <row r="21" spans="1:12" s="10" customFormat="1" ht="42" customHeight="1">
      <c r="A21" s="563" t="s">
        <v>209</v>
      </c>
      <c r="B21" s="563"/>
      <c r="C21" s="563"/>
      <c r="D21" s="563"/>
      <c r="E21" s="630" t="s">
        <v>202</v>
      </c>
      <c r="F21" s="630"/>
      <c r="G21" s="630"/>
      <c r="H21" s="630"/>
      <c r="I21" s="630"/>
      <c r="J21" s="630"/>
      <c r="K21" s="9"/>
    </row>
    <row r="22" spans="1:12" s="10" customFormat="1" ht="17.100000000000001" customHeight="1">
      <c r="A22" s="28"/>
      <c r="K22" s="9"/>
      <c r="L22" s="9"/>
    </row>
    <row r="23" spans="1:12" s="10" customFormat="1" ht="17.100000000000001" customHeight="1">
      <c r="A23" s="28"/>
      <c r="K23" s="9"/>
      <c r="L23" s="9"/>
    </row>
    <row r="24" spans="1:12" s="10" customFormat="1" ht="17.100000000000001" customHeight="1">
      <c r="A24" s="28"/>
      <c r="K24" s="9"/>
      <c r="L24" s="9"/>
    </row>
    <row r="25" spans="1:12" s="10" customFormat="1" ht="17.100000000000001" customHeight="1">
      <c r="A25" s="28"/>
      <c r="K25" s="9"/>
      <c r="L25" s="9"/>
    </row>
    <row r="26" spans="1:12" s="10" customFormat="1" ht="17.100000000000001" customHeight="1">
      <c r="A26" s="28"/>
      <c r="K26" s="9"/>
      <c r="L26" s="9"/>
    </row>
    <row r="27" spans="1:12" s="10" customFormat="1" ht="17.100000000000001" customHeight="1">
      <c r="A27" s="28"/>
      <c r="K27" s="9"/>
      <c r="L27" s="9"/>
    </row>
    <row r="28" spans="1:12" s="10" customFormat="1" ht="17.100000000000001" customHeight="1">
      <c r="A28" s="28"/>
      <c r="K28" s="9"/>
      <c r="L28" s="9"/>
    </row>
  </sheetData>
  <customSheetViews>
    <customSheetView guid="{5D9BAB13-4BDE-4E58-91A2-3715FFA4052A}" scale="130" showPageBreaks="1" printArea="1" view="pageBreakPreview" topLeftCell="A4">
      <selection activeCell="K10" sqref="K10"/>
      <pageMargins left="0.59055118110236227" right="0.59055118110236227" top="0.86614173228346458" bottom="0.59055118110236227" header="0.51181102362204722" footer="0.51181102362204722"/>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view="pageLayout">
      <selection activeCell="G15" sqref="G15"/>
      <pageMargins left="0.59055118110236227" right="0.59055118110236227" top="0.86614173228346458" bottom="0.59055118110236227" header="0.51181102362204722" footer="0.51181102362204722"/>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4">
    <mergeCell ref="E19:J19"/>
    <mergeCell ref="E20:J20"/>
    <mergeCell ref="E21:J21"/>
    <mergeCell ref="A17:D17"/>
    <mergeCell ref="A18:D18"/>
    <mergeCell ref="A19:D19"/>
    <mergeCell ref="A20:D20"/>
    <mergeCell ref="A21:D21"/>
    <mergeCell ref="E18:J18"/>
    <mergeCell ref="A1:J1"/>
    <mergeCell ref="A2:J2"/>
    <mergeCell ref="A5:A6"/>
    <mergeCell ref="J5:J6"/>
    <mergeCell ref="E17:J17"/>
  </mergeCells>
  <phoneticPr fontId="0" type="noConversion"/>
  <printOptions horizontalCentered="1"/>
  <pageMargins left="0.59055118110236227" right="0.59055118110236227" top="0.86614173228346458" bottom="0.59055118110236227" header="0.51181102362204722" footer="0.51181102362204722"/>
  <pageSetup paperSize="9" scale="95"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xl/worksheets/sheet9.xml><?xml version="1.0" encoding="utf-8"?>
<worksheet xmlns="http://schemas.openxmlformats.org/spreadsheetml/2006/main" xmlns:r="http://schemas.openxmlformats.org/officeDocument/2006/relationships">
  <sheetPr codeName="Sheet7">
    <tabColor rgb="FF00B050"/>
  </sheetPr>
  <dimension ref="A1:H59"/>
  <sheetViews>
    <sheetView rightToLeft="1" view="pageBreakPreview" zoomScale="115" zoomScaleNormal="100" zoomScaleSheetLayoutView="115" workbookViewId="0">
      <selection activeCell="N14" sqref="N14"/>
    </sheetView>
  </sheetViews>
  <sheetFormatPr defaultColWidth="9.140625" defaultRowHeight="21"/>
  <cols>
    <col min="1" max="1" width="26.85546875" style="29" customWidth="1"/>
    <col min="2" max="2" width="17.5703125" style="1" customWidth="1"/>
    <col min="3" max="3" width="17" style="1" customWidth="1"/>
    <col min="4" max="4" width="14.140625" style="1" customWidth="1"/>
    <col min="5" max="5" width="13" style="1" customWidth="1"/>
    <col min="6" max="6" width="19.5703125" style="1" customWidth="1"/>
    <col min="7" max="7" width="34.42578125" style="3" customWidth="1"/>
    <col min="8" max="16384" width="9.140625" style="1"/>
  </cols>
  <sheetData>
    <row r="1" spans="1:8" s="26" customFormat="1" ht="25.5" customHeight="1">
      <c r="A1" s="549" t="s">
        <v>307</v>
      </c>
      <c r="B1" s="549"/>
      <c r="C1" s="549"/>
      <c r="D1" s="549"/>
      <c r="E1" s="549"/>
      <c r="F1" s="549"/>
      <c r="G1" s="549"/>
    </row>
    <row r="2" spans="1:8" s="24" customFormat="1" ht="31.5" customHeight="1">
      <c r="A2" s="634" t="s">
        <v>287</v>
      </c>
      <c r="B2" s="634"/>
      <c r="C2" s="634"/>
      <c r="D2" s="634"/>
      <c r="E2" s="634"/>
      <c r="F2" s="634"/>
      <c r="G2" s="634"/>
    </row>
    <row r="3" spans="1:8" s="24" customFormat="1" ht="6" customHeight="1">
      <c r="A3" s="73"/>
      <c r="B3" s="73"/>
      <c r="C3" s="192"/>
      <c r="D3" s="84"/>
      <c r="E3" s="84"/>
      <c r="F3" s="73"/>
      <c r="G3" s="73"/>
    </row>
    <row r="4" spans="1:8" s="12" customFormat="1" ht="39" customHeight="1">
      <c r="A4" s="646" t="s">
        <v>27</v>
      </c>
      <c r="B4" s="72" t="s">
        <v>79</v>
      </c>
      <c r="C4" s="85" t="s">
        <v>92</v>
      </c>
      <c r="D4" s="309" t="s">
        <v>149</v>
      </c>
      <c r="E4" s="72" t="s">
        <v>205</v>
      </c>
      <c r="F4" s="71" t="s">
        <v>40</v>
      </c>
      <c r="G4" s="614" t="s">
        <v>28</v>
      </c>
    </row>
    <row r="5" spans="1:8" s="12" customFormat="1" ht="45" customHeight="1">
      <c r="A5" s="647"/>
      <c r="B5" s="389" t="s">
        <v>119</v>
      </c>
      <c r="C5" s="389" t="s">
        <v>114</v>
      </c>
      <c r="D5" s="389" t="s">
        <v>120</v>
      </c>
      <c r="E5" s="404" t="s">
        <v>206</v>
      </c>
      <c r="F5" s="231" t="s">
        <v>64</v>
      </c>
      <c r="G5" s="615"/>
    </row>
    <row r="6" spans="1:8" s="12" customFormat="1" ht="18" customHeight="1">
      <c r="A6" s="217" t="s">
        <v>181</v>
      </c>
      <c r="B6" s="483">
        <f>SUM(B7:B15)</f>
        <v>118.9</v>
      </c>
      <c r="C6" s="471">
        <f>SUM(C7:C15)</f>
        <v>88.1</v>
      </c>
      <c r="D6" s="471">
        <f>B6-C6</f>
        <v>30.8</v>
      </c>
      <c r="E6" s="472">
        <f>SUM(E7:E15)</f>
        <v>2665791</v>
      </c>
      <c r="F6" s="473">
        <f>((C6*1000000*1000)/E6)/365.25</f>
        <v>90.5</v>
      </c>
      <c r="G6" s="152" t="s">
        <v>182</v>
      </c>
      <c r="H6" s="350"/>
    </row>
    <row r="7" spans="1:8" s="10" customFormat="1" ht="15.95" customHeight="1">
      <c r="A7" s="156" t="s">
        <v>1</v>
      </c>
      <c r="B7" s="474">
        <f>'8'!I8</f>
        <v>8.1999999999999993</v>
      </c>
      <c r="C7" s="367">
        <v>5.9</v>
      </c>
      <c r="D7" s="475">
        <f t="shared" ref="D7:D15" si="0">B7-C7</f>
        <v>2.2999999999999998</v>
      </c>
      <c r="E7" s="476">
        <v>321950</v>
      </c>
      <c r="F7" s="477">
        <f>((C7*1000000*1000)/E7)/365.25</f>
        <v>50.2</v>
      </c>
      <c r="G7" s="96" t="s">
        <v>7</v>
      </c>
      <c r="H7" s="351"/>
    </row>
    <row r="8" spans="1:8" s="10" customFormat="1" ht="15.95" customHeight="1">
      <c r="A8" s="157" t="s">
        <v>169</v>
      </c>
      <c r="B8" s="474">
        <f>'8'!I9</f>
        <v>4</v>
      </c>
      <c r="C8" s="367">
        <v>2.7</v>
      </c>
      <c r="D8" s="475">
        <f t="shared" si="0"/>
        <v>1.3</v>
      </c>
      <c r="E8" s="476">
        <v>62430</v>
      </c>
      <c r="F8" s="477">
        <f t="shared" ref="F8:F15" si="1">((C8*1000000*1000)/E8)/365.25</f>
        <v>118.4</v>
      </c>
      <c r="G8" s="96" t="s">
        <v>305</v>
      </c>
      <c r="H8" s="351"/>
    </row>
    <row r="9" spans="1:8" s="10" customFormat="1" ht="15.95" customHeight="1">
      <c r="A9" s="157" t="s">
        <v>2</v>
      </c>
      <c r="B9" s="474">
        <f>'8'!I10</f>
        <v>10.1</v>
      </c>
      <c r="C9" s="367">
        <v>6.9</v>
      </c>
      <c r="D9" s="475">
        <f t="shared" si="0"/>
        <v>3.2</v>
      </c>
      <c r="E9" s="476">
        <v>190169</v>
      </c>
      <c r="F9" s="477">
        <f t="shared" si="1"/>
        <v>99.3</v>
      </c>
      <c r="G9" s="96" t="s">
        <v>14</v>
      </c>
      <c r="H9" s="351"/>
    </row>
    <row r="10" spans="1:8" s="10" customFormat="1" ht="15.95" customHeight="1">
      <c r="A10" s="157" t="s">
        <v>5</v>
      </c>
      <c r="B10" s="474">
        <f>'8'!I11</f>
        <v>15.7</v>
      </c>
      <c r="C10" s="367">
        <v>12</v>
      </c>
      <c r="D10" s="475">
        <f t="shared" si="0"/>
        <v>3.7</v>
      </c>
      <c r="E10" s="476">
        <v>396210</v>
      </c>
      <c r="F10" s="477">
        <f t="shared" si="1"/>
        <v>82.9</v>
      </c>
      <c r="G10" s="96" t="s">
        <v>9</v>
      </c>
      <c r="H10" s="351"/>
    </row>
    <row r="11" spans="1:8" s="10" customFormat="1" ht="15.95" customHeight="1">
      <c r="A11" s="157" t="s">
        <v>3</v>
      </c>
      <c r="B11" s="474">
        <f>'8'!I12</f>
        <v>8.3000000000000007</v>
      </c>
      <c r="C11" s="367">
        <v>6.2</v>
      </c>
      <c r="D11" s="475">
        <f t="shared" si="0"/>
        <v>2.1</v>
      </c>
      <c r="E11" s="476">
        <v>115184</v>
      </c>
      <c r="F11" s="477">
        <f t="shared" si="1"/>
        <v>147.4</v>
      </c>
      <c r="G11" s="96" t="s">
        <v>10</v>
      </c>
      <c r="H11" s="351"/>
    </row>
    <row r="12" spans="1:8" s="10" customFormat="1" ht="15.95" customHeight="1">
      <c r="A12" s="157" t="s">
        <v>4</v>
      </c>
      <c r="B12" s="474">
        <f>'8'!I13</f>
        <v>5.4</v>
      </c>
      <c r="C12" s="367">
        <v>4.4000000000000004</v>
      </c>
      <c r="D12" s="475">
        <f t="shared" si="0"/>
        <v>1</v>
      </c>
      <c r="E12" s="476">
        <v>77473</v>
      </c>
      <c r="F12" s="477">
        <f t="shared" si="1"/>
        <v>155.5</v>
      </c>
      <c r="G12" s="96" t="s">
        <v>11</v>
      </c>
      <c r="H12" s="351"/>
    </row>
    <row r="13" spans="1:8" s="10" customFormat="1" ht="22.5">
      <c r="A13" s="157" t="s">
        <v>180</v>
      </c>
      <c r="B13" s="474">
        <f>'8'!I14</f>
        <v>21.4</v>
      </c>
      <c r="C13" s="367">
        <v>17.600000000000001</v>
      </c>
      <c r="D13" s="475">
        <f t="shared" si="0"/>
        <v>3.8</v>
      </c>
      <c r="E13" s="478">
        <v>495268</v>
      </c>
      <c r="F13" s="477">
        <f t="shared" si="1"/>
        <v>97.3</v>
      </c>
      <c r="G13" s="218" t="s">
        <v>316</v>
      </c>
      <c r="H13" s="351"/>
    </row>
    <row r="14" spans="1:8" s="10" customFormat="1" ht="19.5" customHeight="1">
      <c r="A14" s="157" t="s">
        <v>106</v>
      </c>
      <c r="B14" s="474">
        <f>'8'!I15</f>
        <v>6.5</v>
      </c>
      <c r="C14" s="367">
        <v>5</v>
      </c>
      <c r="D14" s="475">
        <f t="shared" si="0"/>
        <v>1.5</v>
      </c>
      <c r="E14" s="476">
        <v>50946</v>
      </c>
      <c r="F14" s="477">
        <f>((C14*1000000*1000)/E14)/365.25</f>
        <v>268.7</v>
      </c>
      <c r="G14" s="97" t="s">
        <v>309</v>
      </c>
      <c r="H14" s="351"/>
    </row>
    <row r="15" spans="1:8" s="10" customFormat="1" ht="18.75" customHeight="1">
      <c r="A15" s="158" t="s">
        <v>107</v>
      </c>
      <c r="B15" s="479">
        <f>'8'!I16</f>
        <v>39.299999999999997</v>
      </c>
      <c r="C15" s="329">
        <v>27.4</v>
      </c>
      <c r="D15" s="480">
        <f t="shared" si="0"/>
        <v>11.9</v>
      </c>
      <c r="E15" s="481">
        <v>956161</v>
      </c>
      <c r="F15" s="482">
        <f t="shared" si="1"/>
        <v>78.5</v>
      </c>
      <c r="G15" s="219" t="s">
        <v>319</v>
      </c>
      <c r="H15" s="351"/>
    </row>
    <row r="16" spans="1:8" s="169" customFormat="1" ht="49.5" customHeight="1">
      <c r="A16" s="648" t="s">
        <v>214</v>
      </c>
      <c r="B16" s="649"/>
      <c r="C16" s="649"/>
      <c r="D16" s="649"/>
      <c r="E16" s="584" t="s">
        <v>215</v>
      </c>
      <c r="F16" s="644"/>
      <c r="G16" s="645"/>
      <c r="H16" s="351"/>
    </row>
    <row r="17" spans="1:8" s="169" customFormat="1" ht="42.75" customHeight="1">
      <c r="A17" s="643" t="s">
        <v>288</v>
      </c>
      <c r="B17" s="571"/>
      <c r="C17" s="571"/>
      <c r="D17" s="571"/>
      <c r="E17" s="584" t="s">
        <v>99</v>
      </c>
      <c r="F17" s="639"/>
      <c r="G17" s="639"/>
      <c r="H17" s="351"/>
    </row>
    <row r="18" spans="1:8" s="169" customFormat="1" ht="30" customHeight="1">
      <c r="A18" s="638" t="s">
        <v>115</v>
      </c>
      <c r="B18" s="638"/>
      <c r="C18" s="638"/>
      <c r="D18" s="638"/>
      <c r="E18" s="576" t="s">
        <v>124</v>
      </c>
      <c r="F18" s="639"/>
      <c r="G18" s="639"/>
    </row>
    <row r="19" spans="1:8" s="169" customFormat="1" ht="28.5" customHeight="1">
      <c r="A19" s="638" t="s">
        <v>108</v>
      </c>
      <c r="B19" s="638"/>
      <c r="C19" s="638"/>
      <c r="D19" s="638"/>
      <c r="E19" s="584" t="s">
        <v>193</v>
      </c>
      <c r="F19" s="639"/>
      <c r="G19" s="639"/>
    </row>
    <row r="20" spans="1:8" s="170" customFormat="1" ht="60.75" customHeight="1">
      <c r="A20" s="570" t="s">
        <v>308</v>
      </c>
      <c r="B20" s="570"/>
      <c r="C20" s="570"/>
      <c r="D20" s="570"/>
      <c r="E20" s="572" t="s">
        <v>290</v>
      </c>
      <c r="F20" s="572"/>
      <c r="G20" s="572"/>
    </row>
    <row r="21" spans="1:8" s="10" customFormat="1" ht="17.100000000000001" customHeight="1">
      <c r="A21" s="28"/>
      <c r="B21" s="16"/>
      <c r="C21" s="16"/>
      <c r="D21" s="16"/>
      <c r="E21" s="16"/>
      <c r="F21" s="16"/>
    </row>
    <row r="22" spans="1:8" s="10" customFormat="1" ht="17.100000000000001" customHeight="1">
      <c r="A22" s="28"/>
    </row>
    <row r="23" spans="1:8" s="10" customFormat="1" ht="17.100000000000001" customHeight="1">
      <c r="A23" s="28"/>
    </row>
    <row r="24" spans="1:8" s="10" customFormat="1" ht="17.100000000000001" customHeight="1">
      <c r="A24" s="28"/>
    </row>
    <row r="25" spans="1:8" s="10" customFormat="1" ht="17.100000000000001" customHeight="1">
      <c r="A25" s="28"/>
    </row>
    <row r="26" spans="1:8" s="10" customFormat="1" ht="17.100000000000001" customHeight="1">
      <c r="A26" s="28"/>
    </row>
    <row r="27" spans="1:8" s="10" customFormat="1" ht="17.100000000000001" customHeight="1">
      <c r="A27" s="28"/>
    </row>
    <row r="28" spans="1:8" s="10" customFormat="1" ht="17.100000000000001" customHeight="1">
      <c r="A28" s="28"/>
    </row>
    <row r="29" spans="1:8" s="10" customFormat="1" ht="17.100000000000001" customHeight="1">
      <c r="A29" s="28"/>
    </row>
    <row r="30" spans="1:8" s="10" customFormat="1" ht="17.100000000000001" customHeight="1">
      <c r="A30" s="549"/>
      <c r="B30" s="549"/>
      <c r="C30" s="549"/>
      <c r="D30" s="549"/>
      <c r="E30" s="549"/>
      <c r="F30" s="549"/>
    </row>
    <row r="31" spans="1:8" s="10" customFormat="1" ht="17.100000000000001" customHeight="1">
      <c r="A31" s="634"/>
      <c r="B31" s="634"/>
      <c r="C31" s="634"/>
      <c r="D31" s="634"/>
      <c r="E31" s="634"/>
      <c r="F31" s="634"/>
    </row>
    <row r="32" spans="1:8" s="10" customFormat="1" ht="17.100000000000001" customHeight="1">
      <c r="A32" s="171"/>
      <c r="B32" s="171"/>
      <c r="C32" s="192"/>
      <c r="D32" s="171"/>
      <c r="E32" s="171"/>
      <c r="F32" s="171"/>
    </row>
    <row r="33" spans="1:6" s="10" customFormat="1" ht="17.100000000000001" customHeight="1">
      <c r="A33" s="635"/>
      <c r="B33" s="173"/>
      <c r="C33" s="173"/>
      <c r="D33" s="173"/>
      <c r="E33" s="173"/>
      <c r="F33" s="175"/>
    </row>
    <row r="34" spans="1:6" s="10" customFormat="1" ht="17.100000000000001" customHeight="1">
      <c r="A34" s="635"/>
      <c r="B34" s="18"/>
      <c r="C34" s="18"/>
      <c r="D34" s="18"/>
      <c r="E34" s="18"/>
      <c r="F34" s="18"/>
    </row>
    <row r="35" spans="1:6" s="10" customFormat="1" ht="17.100000000000001" customHeight="1">
      <c r="A35" s="177"/>
      <c r="B35" s="178"/>
      <c r="C35" s="178"/>
      <c r="D35" s="179"/>
      <c r="E35" s="88"/>
      <c r="F35" s="180"/>
    </row>
    <row r="36" spans="1:6" s="10" customFormat="1" ht="17.100000000000001" customHeight="1">
      <c r="A36" s="181"/>
      <c r="B36" s="132"/>
      <c r="C36" s="132"/>
      <c r="D36" s="133"/>
      <c r="E36" s="135"/>
      <c r="F36" s="172"/>
    </row>
    <row r="37" spans="1:6" s="10" customFormat="1" ht="17.100000000000001" customHeight="1">
      <c r="A37" s="182"/>
      <c r="B37" s="132"/>
      <c r="C37" s="132"/>
      <c r="D37" s="133"/>
      <c r="E37" s="135"/>
      <c r="F37" s="134"/>
    </row>
    <row r="38" spans="1:6" s="10" customFormat="1" ht="17.100000000000001" customHeight="1">
      <c r="A38" s="182"/>
      <c r="B38" s="162"/>
      <c r="C38" s="162"/>
      <c r="D38" s="164"/>
      <c r="E38" s="135"/>
      <c r="F38" s="134"/>
    </row>
    <row r="39" spans="1:6" s="10" customFormat="1" ht="17.100000000000001" customHeight="1">
      <c r="A39" s="182"/>
      <c r="B39" s="132"/>
      <c r="C39" s="132"/>
      <c r="D39" s="133"/>
      <c r="E39" s="165"/>
      <c r="F39" s="134"/>
    </row>
    <row r="40" spans="1:6" s="10" customFormat="1" ht="17.100000000000001" customHeight="1">
      <c r="A40" s="182"/>
      <c r="B40" s="162"/>
      <c r="C40" s="162"/>
      <c r="D40" s="133"/>
      <c r="E40" s="135"/>
      <c r="F40" s="134"/>
    </row>
    <row r="41" spans="1:6" s="10" customFormat="1" ht="17.100000000000001" customHeight="1">
      <c r="A41" s="182"/>
      <c r="B41" s="132"/>
      <c r="C41" s="132"/>
      <c r="D41" s="133"/>
      <c r="E41" s="135"/>
      <c r="F41" s="134"/>
    </row>
    <row r="42" spans="1:6" s="10" customFormat="1" ht="17.100000000000001" customHeight="1">
      <c r="A42" s="182"/>
      <c r="B42" s="162"/>
      <c r="C42" s="162"/>
      <c r="D42" s="164"/>
      <c r="E42" s="135"/>
      <c r="F42" s="134"/>
    </row>
    <row r="43" spans="1:6" s="10" customFormat="1" ht="17.100000000000001" customHeight="1">
      <c r="A43" s="182"/>
      <c r="B43" s="132"/>
      <c r="C43" s="132"/>
      <c r="D43" s="164"/>
      <c r="E43" s="135"/>
      <c r="F43" s="134"/>
    </row>
    <row r="44" spans="1:6" s="10" customFormat="1" ht="17.100000000000001" customHeight="1">
      <c r="A44" s="182"/>
      <c r="B44" s="132"/>
      <c r="C44" s="132"/>
      <c r="D44" s="133"/>
      <c r="E44" s="135"/>
      <c r="F44" s="134"/>
    </row>
    <row r="45" spans="1:6" s="10" customFormat="1" ht="17.100000000000001" customHeight="1">
      <c r="A45" s="182"/>
      <c r="B45" s="132"/>
      <c r="C45" s="132"/>
      <c r="D45" s="164"/>
      <c r="E45" s="134"/>
      <c r="F45" s="134"/>
    </row>
    <row r="46" spans="1:6" s="10" customFormat="1" ht="17.100000000000001" customHeight="1">
      <c r="A46" s="636"/>
      <c r="B46" s="637"/>
      <c r="C46" s="637"/>
      <c r="D46" s="636"/>
      <c r="E46" s="636"/>
      <c r="F46" s="200"/>
    </row>
    <row r="47" spans="1:6" s="10" customFormat="1" ht="17.100000000000001" customHeight="1">
      <c r="A47" s="642"/>
      <c r="B47" s="642"/>
      <c r="C47" s="642"/>
      <c r="D47" s="642"/>
      <c r="E47" s="642"/>
      <c r="F47" s="196"/>
    </row>
    <row r="48" spans="1:6" s="10" customFormat="1" ht="17.100000000000001" customHeight="1">
      <c r="A48" s="640"/>
      <c r="B48" s="640"/>
      <c r="C48" s="640"/>
      <c r="D48" s="640"/>
      <c r="E48" s="640"/>
      <c r="F48" s="196"/>
    </row>
    <row r="49" spans="1:6" s="10" customFormat="1" ht="17.100000000000001" customHeight="1">
      <c r="A49" s="642"/>
      <c r="B49" s="642"/>
      <c r="C49" s="642"/>
      <c r="D49" s="642"/>
      <c r="E49" s="642"/>
      <c r="F49" s="197"/>
    </row>
    <row r="50" spans="1:6" s="10" customFormat="1" ht="17.100000000000001" customHeight="1">
      <c r="A50" s="640"/>
      <c r="B50" s="640"/>
      <c r="C50" s="640"/>
      <c r="D50" s="640"/>
      <c r="E50" s="640"/>
      <c r="F50" s="196"/>
    </row>
    <row r="51" spans="1:6" s="10" customFormat="1" ht="17.100000000000001" customHeight="1">
      <c r="A51" s="641"/>
      <c r="B51" s="641"/>
      <c r="C51" s="641"/>
      <c r="D51" s="641"/>
      <c r="E51" s="641"/>
      <c r="F51" s="194"/>
    </row>
    <row r="52" spans="1:6" s="10" customFormat="1" ht="17.100000000000001" customHeight="1">
      <c r="A52" s="28"/>
      <c r="B52" s="16"/>
      <c r="C52" s="16"/>
      <c r="D52" s="16"/>
      <c r="E52" s="16"/>
      <c r="F52" s="16"/>
    </row>
    <row r="53" spans="1:6" s="10" customFormat="1" ht="17.100000000000001" customHeight="1">
      <c r="A53" s="28"/>
    </row>
    <row r="54" spans="1:6" s="10" customFormat="1" ht="17.100000000000001" customHeight="1">
      <c r="A54" s="28"/>
    </row>
    <row r="55" spans="1:6" s="10" customFormat="1" ht="17.100000000000001" customHeight="1">
      <c r="A55" s="28"/>
    </row>
    <row r="56" spans="1:6" s="10" customFormat="1" ht="17.100000000000001" customHeight="1">
      <c r="A56" s="28"/>
    </row>
    <row r="57" spans="1:6" s="10" customFormat="1" ht="17.100000000000001" customHeight="1">
      <c r="A57" s="28"/>
    </row>
    <row r="58" spans="1:6" s="10" customFormat="1" ht="17.100000000000001" customHeight="1">
      <c r="A58" s="28"/>
    </row>
    <row r="59" spans="1:6" s="10" customFormat="1" ht="17.100000000000001" customHeight="1">
      <c r="A59" s="28"/>
    </row>
  </sheetData>
  <customSheetViews>
    <customSheetView guid="{5D9BAB13-4BDE-4E58-91A2-3715FFA4052A}" scale="130" showPageBreaks="1" printArea="1" hiddenColumns="1" view="pageBreakPreview" topLeftCell="A7">
      <selection activeCell="K10" sqref="K10"/>
      <pageMargins left="0.59055118110236227" right="0.59055118110236227" top="0.86614173228346458" bottom="0.59055118110236227" header="0.51181102362204722" footer="0.51181102362204722"/>
      <printOptions horizontalCentered="1"/>
      <pageSetup paperSize="9" scale="91"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8B9883A3-B301-4038-9D38-6F93C555057A}" showPageBreaks="1" printArea="1" hiddenColumns="1" view="pageLayout">
      <selection activeCell="E16" sqref="E16:G16"/>
      <pageMargins left="0.59055118110236227" right="0.59055118110236227" top="0.86614173228346458" bottom="0.59055118110236227" header="0.51181102362204722" footer="0.51181102362204722"/>
      <printOptions horizontalCentered="1"/>
      <pageSetup paperSize="9" scale="91"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3">
    <mergeCell ref="A17:D17"/>
    <mergeCell ref="E16:G16"/>
    <mergeCell ref="E17:G17"/>
    <mergeCell ref="A1:G1"/>
    <mergeCell ref="A2:G2"/>
    <mergeCell ref="G4:G5"/>
    <mergeCell ref="A4:A5"/>
    <mergeCell ref="A16:D16"/>
    <mergeCell ref="A50:E50"/>
    <mergeCell ref="A51:E51"/>
    <mergeCell ref="A47:E47"/>
    <mergeCell ref="A48:E48"/>
    <mergeCell ref="A49:E49"/>
    <mergeCell ref="A30:F30"/>
    <mergeCell ref="A31:F31"/>
    <mergeCell ref="A33:A34"/>
    <mergeCell ref="A46:E46"/>
    <mergeCell ref="A18:D18"/>
    <mergeCell ref="A19:D19"/>
    <mergeCell ref="A20:D20"/>
    <mergeCell ref="E18:G18"/>
    <mergeCell ref="E19:G19"/>
    <mergeCell ref="E20:G20"/>
  </mergeCells>
  <phoneticPr fontId="0" type="noConversion"/>
  <printOptions horizontalCentered="1"/>
  <pageMargins left="0.59055118110236227" right="0.59055118110236227" top="0.86614173228346458" bottom="0.59055118110236227" header="0.51181102362204722" footer="0.51181102362204722"/>
  <pageSetup paperSize="9" scale="94" firstPageNumber="4" orientation="landscape" r:id="rId3"/>
  <headerFooter scaleWithDoc="0" alignWithMargins="0">
    <oddHeader>&amp;L&amp;8PCBS:  Water Tables, 2018&amp;R&amp;"Simplified Arabic,Regular"&amp;8&amp;K00+000ا&amp;K000000PCBS:  جداول المياه، 2018</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'15'!Print_Area</vt:lpstr>
      <vt:lpstr>'2'!Print_Area</vt:lpstr>
      <vt:lpstr>'3'!Print_Area</vt:lpstr>
      <vt:lpstr>'4'!Print_Area</vt:lpstr>
      <vt:lpstr>'5'!Print_Area</vt:lpstr>
      <vt:lpstr>'6'!Print_Area</vt:lpstr>
      <vt:lpstr>'7'!Print_Area</vt:lpstr>
      <vt:lpstr>'8'!Print_Area</vt:lpstr>
      <vt:lpstr>'9'!Print_Area</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tables 2012</dc:title>
  <dc:creator>Ashraf Dweikat</dc:creator>
  <cp:keywords>water tables 2012</cp:keywords>
  <cp:lastModifiedBy>mshaheen</cp:lastModifiedBy>
  <cp:lastPrinted>2020-02-10T09:05:36Z</cp:lastPrinted>
  <dcterms:created xsi:type="dcterms:W3CDTF">2001-09-16T07:30:44Z</dcterms:created>
  <dcterms:modified xsi:type="dcterms:W3CDTF">2020-02-25T07:46:32Z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