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6690" windowWidth="24240" windowHeight="6075"/>
  </bookViews>
  <sheets>
    <sheet name="2019" sheetId="13" r:id="rId1"/>
    <sheet name="Sheet1" sheetId="14" r:id="rId2"/>
  </sheets>
  <externalReferences>
    <externalReference r:id="rId3"/>
  </externalReference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'2019'!$A$1:$P$28</definedName>
  </definedNames>
  <calcPr calcId="125725"/>
</workbook>
</file>

<file path=xl/calcChain.xml><?xml version="1.0" encoding="utf-8"?>
<calcChain xmlns="http://schemas.openxmlformats.org/spreadsheetml/2006/main">
  <c r="Y4" i="13"/>
  <c r="Z22"/>
  <c r="Y22"/>
  <c r="X22"/>
  <c r="Z13"/>
  <c r="Y13"/>
  <c r="X13"/>
  <c r="Z4"/>
  <c r="X4"/>
  <c r="V23"/>
  <c r="W23" s="1"/>
  <c r="V24"/>
  <c r="W24" s="1"/>
  <c r="V25"/>
  <c r="W25" s="1"/>
  <c r="V26"/>
  <c r="W26" s="1"/>
  <c r="V27"/>
  <c r="W27" s="1"/>
  <c r="V22"/>
  <c r="W22" s="1"/>
  <c r="V14"/>
  <c r="W14" s="1"/>
  <c r="V15"/>
  <c r="W15" s="1"/>
  <c r="V16"/>
  <c r="W16" s="1"/>
  <c r="V17"/>
  <c r="W17" s="1"/>
  <c r="V18"/>
  <c r="W18" s="1"/>
  <c r="V13"/>
  <c r="W13" s="1"/>
  <c r="V5"/>
  <c r="W5" s="1"/>
  <c r="V6"/>
  <c r="W6" s="1"/>
  <c r="V7"/>
  <c r="W7" s="1"/>
  <c r="V8"/>
  <c r="W8" s="1"/>
  <c r="V9"/>
  <c r="W9" s="1"/>
  <c r="V4"/>
  <c r="W4" s="1"/>
  <c r="U17" l="1"/>
  <c r="T23"/>
  <c r="T24"/>
  <c r="T25"/>
  <c r="T26"/>
  <c r="T27"/>
  <c r="T22"/>
  <c r="T14"/>
  <c r="T15"/>
  <c r="T16"/>
  <c r="T17"/>
  <c r="T18"/>
  <c r="T13"/>
  <c r="T5"/>
  <c r="T6"/>
  <c r="T7"/>
  <c r="T8"/>
  <c r="T9"/>
  <c r="T4"/>
  <c r="H21" i="14"/>
  <c r="H20"/>
  <c r="H19"/>
  <c r="H18"/>
  <c r="H17"/>
  <c r="H16"/>
  <c r="H14"/>
  <c r="H13"/>
  <c r="H12"/>
  <c r="H11"/>
  <c r="H10"/>
  <c r="H9"/>
  <c r="H3"/>
  <c r="H4"/>
  <c r="H5"/>
  <c r="H6"/>
  <c r="H7"/>
  <c r="H2"/>
  <c r="O22" i="13" l="1"/>
  <c r="O27"/>
  <c r="O18"/>
  <c r="U18" s="1"/>
  <c r="O13"/>
  <c r="O9"/>
  <c r="O4"/>
  <c r="P22" l="1"/>
  <c r="U22"/>
  <c r="U27"/>
  <c r="P27"/>
  <c r="P13"/>
  <c r="U13"/>
  <c r="P4"/>
  <c r="U4"/>
  <c r="P9"/>
  <c r="U9"/>
  <c r="O23"/>
  <c r="O24"/>
  <c r="O25"/>
  <c r="O26"/>
  <c r="O14"/>
  <c r="O15"/>
  <c r="O16"/>
  <c r="O5"/>
  <c r="O6"/>
  <c r="O7"/>
  <c r="O8"/>
  <c r="S9" l="1"/>
  <c r="U26"/>
  <c r="P26"/>
  <c r="U23"/>
  <c r="P23"/>
  <c r="U24"/>
  <c r="P24"/>
  <c r="U25"/>
  <c r="P25"/>
  <c r="U14"/>
  <c r="P14"/>
  <c r="U15"/>
  <c r="P15"/>
  <c r="U16"/>
  <c r="P16"/>
  <c r="U5"/>
  <c r="P5"/>
  <c r="U8"/>
  <c r="P8"/>
  <c r="U6"/>
  <c r="P6"/>
  <c r="U7"/>
  <c r="P7"/>
  <c r="R9"/>
  <c r="R5"/>
  <c r="Q5"/>
  <c r="R7"/>
  <c r="R4"/>
  <c r="R6"/>
  <c r="R8"/>
  <c r="Q4"/>
  <c r="Q8"/>
  <c r="Q9"/>
  <c r="Q7"/>
  <c r="Q6"/>
  <c r="S4"/>
  <c r="S5" l="1"/>
  <c r="S6"/>
  <c r="S8"/>
  <c r="S7"/>
</calcChain>
</file>

<file path=xl/sharedStrings.xml><?xml version="1.0" encoding="utf-8"?>
<sst xmlns="http://schemas.openxmlformats.org/spreadsheetml/2006/main" count="93" uniqueCount="27">
  <si>
    <t>المجموعات الرئيسية</t>
  </si>
  <si>
    <t>الرقم القياسي لأسعار المنتج للسلع المحلية</t>
  </si>
  <si>
    <t>الرقم القياسي لأسعار المنتج للسلع المصدرة</t>
  </si>
  <si>
    <t>الرقم القياسي العام لأسعار المنتج</t>
  </si>
  <si>
    <t>التعدين واستغلال المحاجر</t>
  </si>
  <si>
    <t>الصناعات التحويلية</t>
  </si>
  <si>
    <t>نسبة التغير %</t>
  </si>
  <si>
    <t xml:space="preserve">كانون ثاني </t>
  </si>
  <si>
    <t xml:space="preserve">شباط </t>
  </si>
  <si>
    <t xml:space="preserve">آذار </t>
  </si>
  <si>
    <t xml:space="preserve">نيسان </t>
  </si>
  <si>
    <t xml:space="preserve">أيار </t>
  </si>
  <si>
    <t xml:space="preserve">الرقم القياسي العام لأسعار المنتج </t>
  </si>
  <si>
    <t>الزراعة والحراجة وصيد الأسماك</t>
  </si>
  <si>
    <t>إمدادات الكهرباء والغاز والبخار وتكييف الهواء</t>
  </si>
  <si>
    <t>امدادات المياه وأنشطة الصرف الصحي وادارة النفايات ومعالجتها</t>
  </si>
  <si>
    <t>..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</si>
  <si>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</si>
  <si>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</si>
  <si>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</si>
  <si>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</si>
  <si>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</si>
  <si>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</si>
  <si>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</si>
  <si>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1-12/2019</t>
  </si>
  <si>
    <t>1-12/2018</t>
  </si>
  <si>
    <t>الأرقام القياسية الشهرية لأسعار المنتج حسب المجموعات الرئيسية في فلسطين للأشهر من كانون ثاني - كانون أول 2019 ونسب التغير عن الأشهر من كانون ثاني - كانون أول 2018 سنة الأساس ( 2018 = 100)</t>
  </si>
</sst>
</file>

<file path=xl/styles.xml><?xml version="1.0" encoding="utf-8"?>
<styleSheet xmlns="http://schemas.openxmlformats.org/spreadsheetml/2006/main">
  <fonts count="18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  <charset val="178"/>
    </font>
    <font>
      <b/>
      <sz val="8"/>
      <name val="Arial"/>
      <family val="2"/>
      <charset val="178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Simplified Arabic"/>
      <family val="1"/>
    </font>
    <font>
      <b/>
      <sz val="9"/>
      <name val="Arial"/>
      <family val="2"/>
      <charset val="178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51">
    <xf numFmtId="0" fontId="0" fillId="0" borderId="0" xfId="0"/>
    <xf numFmtId="0" fontId="6" fillId="0" borderId="0" xfId="0" applyFont="1"/>
    <xf numFmtId="0" fontId="7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right" vertical="center"/>
    </xf>
    <xf numFmtId="2" fontId="13" fillId="2" borderId="1" xfId="0" applyNumberFormat="1" applyFont="1" applyFill="1" applyBorder="1" applyAlignment="1">
      <alignment horizontal="right" vertical="center" readingOrder="2"/>
    </xf>
    <xf numFmtId="2" fontId="13" fillId="0" borderId="1" xfId="2" applyNumberFormat="1" applyFont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 vertical="center" readingOrder="2"/>
    </xf>
    <xf numFmtId="2" fontId="14" fillId="2" borderId="1" xfId="0" applyNumberFormat="1" applyFont="1" applyFill="1" applyBorder="1" applyAlignment="1">
      <alignment horizontal="right" vertical="center"/>
    </xf>
    <xf numFmtId="2" fontId="14" fillId="0" borderId="1" xfId="2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right" vertical="center"/>
    </xf>
    <xf numFmtId="2" fontId="13" fillId="2" borderId="1" xfId="0" applyNumberFormat="1" applyFont="1" applyFill="1" applyBorder="1" applyAlignment="1">
      <alignment horizontal="right" vertical="center"/>
    </xf>
    <xf numFmtId="2" fontId="15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7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7" fillId="0" borderId="0" xfId="0" applyNumberFormat="1" applyFont="1"/>
    <xf numFmtId="49" fontId="4" fillId="2" borderId="2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/>
    </xf>
    <xf numFmtId="2" fontId="14" fillId="0" borderId="2" xfId="0" applyNumberFormat="1" applyFont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2" fontId="12" fillId="0" borderId="1" xfId="0" applyNumberFormat="1" applyFont="1" applyBorder="1" applyAlignment="1">
      <alignment horizontal="right" vertical="center"/>
    </xf>
    <xf numFmtId="2" fontId="16" fillId="2" borderId="1" xfId="0" applyNumberFormat="1" applyFont="1" applyFill="1" applyBorder="1" applyAlignment="1">
      <alignment horizontal="right" vertical="center"/>
    </xf>
    <xf numFmtId="14" fontId="0" fillId="0" borderId="0" xfId="0" applyNumberFormat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2" fontId="13" fillId="0" borderId="2" xfId="0" applyNumberFormat="1" applyFont="1" applyBorder="1" applyAlignment="1">
      <alignment vertical="center"/>
    </xf>
    <xf numFmtId="2" fontId="13" fillId="0" borderId="2" xfId="0" applyNumberFormat="1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er%20price%20index%20&amp;%20WHOLSALE%20PRICE%20INDEX/new%20ppi%20base%20year%202011%20-%202011%20-%202018/2018/internet%20-%20ppi%202018/December%202018/a-PPI-ave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18"/>
    </sheetNames>
    <sheetDataSet>
      <sheetData sheetId="0" refreshError="1"/>
      <sheetData sheetId="1">
        <row r="4">
          <cell r="U4">
            <v>1.0377682608981025</v>
          </cell>
        </row>
        <row r="5">
          <cell r="U5">
            <v>0.96483252887068316</v>
          </cell>
        </row>
        <row r="6">
          <cell r="U6">
            <v>0.89583922398138882</v>
          </cell>
        </row>
        <row r="7">
          <cell r="U7">
            <v>0.99575716740515685</v>
          </cell>
        </row>
        <row r="8">
          <cell r="U8">
            <v>1.4331183129744636</v>
          </cell>
        </row>
        <row r="9">
          <cell r="U9">
            <v>1.158237395619528</v>
          </cell>
        </row>
        <row r="13">
          <cell r="U13">
            <v>0.9993903617308042</v>
          </cell>
        </row>
        <row r="14">
          <cell r="U14">
            <v>0.96826234035739844</v>
          </cell>
        </row>
        <row r="15">
          <cell r="U15">
            <v>1</v>
          </cell>
        </row>
        <row r="16">
          <cell r="U16">
            <v>1.0065678490008736</v>
          </cell>
        </row>
        <row r="17">
          <cell r="U17" t="e">
            <v>#VALUE!</v>
          </cell>
        </row>
        <row r="18">
          <cell r="U18" t="e">
            <v>#VALUE!</v>
          </cell>
        </row>
        <row r="22">
          <cell r="U22">
            <v>1.0339144377797562</v>
          </cell>
        </row>
        <row r="23">
          <cell r="U23">
            <v>0.96523336377088942</v>
          </cell>
        </row>
        <row r="24">
          <cell r="U24">
            <v>0.92089128227314587</v>
          </cell>
        </row>
        <row r="25">
          <cell r="U25">
            <v>0.99759489091691878</v>
          </cell>
        </row>
        <row r="26">
          <cell r="U26">
            <v>1.4331183129744627</v>
          </cell>
        </row>
        <row r="27">
          <cell r="U27">
            <v>1.158237395619528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rightToLeft="1" tabSelected="1" view="pageBreakPreview" zoomScaleNormal="100" zoomScaleSheetLayoutView="100" workbookViewId="0">
      <selection activeCell="F8" sqref="F8"/>
    </sheetView>
  </sheetViews>
  <sheetFormatPr defaultColWidth="10.28515625" defaultRowHeight="27.75" customHeight="1"/>
  <cols>
    <col min="1" max="1" width="34.5703125" customWidth="1"/>
    <col min="2" max="14" width="9.85546875" customWidth="1"/>
    <col min="15" max="15" width="10.85546875" customWidth="1"/>
    <col min="16" max="16" width="9.85546875" customWidth="1"/>
    <col min="17" max="17" width="7.7109375" customWidth="1"/>
    <col min="18" max="20" width="6.5703125" customWidth="1"/>
    <col min="24" max="25" width="11.5703125" bestFit="1" customWidth="1"/>
    <col min="26" max="26" width="11.140625" bestFit="1" customWidth="1"/>
  </cols>
  <sheetData>
    <row r="1" spans="1:28" ht="27.75" customHeight="1">
      <c r="A1" s="46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28" ht="27.75" customHeight="1">
      <c r="A2" s="42" t="s">
        <v>0</v>
      </c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28" ht="33.75" customHeight="1">
      <c r="A3" s="42"/>
      <c r="B3" s="3" t="s">
        <v>25</v>
      </c>
      <c r="C3" s="3" t="s">
        <v>7</v>
      </c>
      <c r="D3" s="3" t="s">
        <v>8</v>
      </c>
      <c r="E3" s="4" t="s">
        <v>9</v>
      </c>
      <c r="F3" s="3" t="s">
        <v>10</v>
      </c>
      <c r="G3" s="3" t="s">
        <v>11</v>
      </c>
      <c r="H3" s="19" t="s">
        <v>17</v>
      </c>
      <c r="I3" s="19" t="s">
        <v>18</v>
      </c>
      <c r="J3" s="19" t="s">
        <v>19</v>
      </c>
      <c r="K3" s="19" t="s">
        <v>20</v>
      </c>
      <c r="L3" s="19" t="s">
        <v>21</v>
      </c>
      <c r="M3" s="3" t="s">
        <v>22</v>
      </c>
      <c r="N3" s="3" t="s">
        <v>23</v>
      </c>
      <c r="O3" s="19" t="s">
        <v>24</v>
      </c>
      <c r="P3" s="22" t="s">
        <v>6</v>
      </c>
      <c r="T3" s="29"/>
    </row>
    <row r="4" spans="1:28" ht="23.25" customHeight="1">
      <c r="A4" s="26" t="s">
        <v>12</v>
      </c>
      <c r="B4" s="8">
        <v>100</v>
      </c>
      <c r="C4" s="8">
        <v>100.0205698512553</v>
      </c>
      <c r="D4" s="9">
        <v>101.11446862511933</v>
      </c>
      <c r="E4" s="9">
        <v>100.14444420634059</v>
      </c>
      <c r="F4" s="9">
        <v>100.5744957228745</v>
      </c>
      <c r="G4" s="27">
        <v>99.44891185161876</v>
      </c>
      <c r="H4" s="14">
        <v>98.566595102255135</v>
      </c>
      <c r="I4" s="8">
        <v>97.862244304547318</v>
      </c>
      <c r="J4" s="8">
        <v>98.834326081364466</v>
      </c>
      <c r="K4" s="8">
        <v>99.260808646967504</v>
      </c>
      <c r="L4" s="8">
        <v>99.749002275241594</v>
      </c>
      <c r="M4" s="8">
        <v>98.914904968194833</v>
      </c>
      <c r="N4" s="11">
        <v>98.300872892744408</v>
      </c>
      <c r="O4" s="8">
        <f>AVERAGE(C4:N4)</f>
        <v>99.399303710710299</v>
      </c>
      <c r="P4" s="24">
        <f>O4/B4*100-100</f>
        <v>-0.60069628928970076</v>
      </c>
      <c r="Q4" s="2">
        <f t="shared" ref="Q4:Q9" si="0">IF(AND(O22&gt;=MIN(O4,O13),O22&lt;=MAX(O4,O13)),0,1)</f>
        <v>0</v>
      </c>
      <c r="R4" s="2">
        <f t="shared" ref="R4:R9" si="1">IF(AND(B22&gt;=MIN(B4,B13),B22&lt;=MAX(B4,B13)),0,1)</f>
        <v>0</v>
      </c>
      <c r="S4" s="2">
        <f t="shared" ref="S4:S8" si="2">IF(AND(P22&gt;=MIN(P4,P13),P22&lt;=MAX(P4,P13)),0,1)</f>
        <v>0</v>
      </c>
      <c r="T4">
        <f>Sheet1!H2</f>
        <v>99.978247559910599</v>
      </c>
      <c r="U4" s="20">
        <f>T4-O4</f>
        <v>0.57894384920030006</v>
      </c>
      <c r="V4">
        <f>'[1]2018'!U4</f>
        <v>1.0377682608981025</v>
      </c>
      <c r="W4" s="20">
        <f>V4-B4</f>
        <v>-98.962231739101895</v>
      </c>
      <c r="X4" s="20">
        <f>AVERAGE(F4:H4)</f>
        <v>99.530000892249461</v>
      </c>
      <c r="Y4" s="20">
        <f>AVERAGE(I4:K4)</f>
        <v>98.652459677626439</v>
      </c>
      <c r="Z4" s="20">
        <f>Y4/X4*100-100</f>
        <v>-0.88168512685238909</v>
      </c>
      <c r="AB4" s="20"/>
    </row>
    <row r="5" spans="1:28" ht="23.25" customHeight="1">
      <c r="A5" s="23" t="s">
        <v>13</v>
      </c>
      <c r="B5" s="5">
        <v>100</v>
      </c>
      <c r="C5" s="5">
        <v>99.90278705892149</v>
      </c>
      <c r="D5" s="6">
        <v>102.94888157646933</v>
      </c>
      <c r="E5" s="6">
        <v>100.98487264990594</v>
      </c>
      <c r="F5" s="6">
        <v>101.54441485726818</v>
      </c>
      <c r="G5" s="12">
        <v>98.427921579659724</v>
      </c>
      <c r="H5" s="12">
        <v>95.878853601952301</v>
      </c>
      <c r="I5" s="5">
        <v>93.764861407820533</v>
      </c>
      <c r="J5" s="5">
        <v>96.430296622189715</v>
      </c>
      <c r="K5" s="5">
        <v>101.26043462512527</v>
      </c>
      <c r="L5" s="5">
        <v>101.57161150578493</v>
      </c>
      <c r="M5" s="5">
        <v>99.180076048505114</v>
      </c>
      <c r="N5" s="7">
        <v>98.461067393564875</v>
      </c>
      <c r="O5" s="5">
        <f t="shared" ref="O5:O8" si="3">AVERAGE(C5:N5)</f>
        <v>99.196339910597274</v>
      </c>
      <c r="P5" s="40">
        <f t="shared" ref="P5:P8" si="4">O5/B5*100-100</f>
        <v>-0.80366008940272593</v>
      </c>
      <c r="Q5" s="2">
        <f t="shared" si="0"/>
        <v>0</v>
      </c>
      <c r="R5" s="2">
        <f t="shared" si="1"/>
        <v>0</v>
      </c>
      <c r="S5" s="2">
        <f t="shared" si="2"/>
        <v>0</v>
      </c>
      <c r="T5">
        <f>Sheet1!H3</f>
        <v>99.947955220696144</v>
      </c>
      <c r="U5" s="20">
        <f t="shared" ref="U5:U9" si="5">T5-O5</f>
        <v>0.75161531009887028</v>
      </c>
      <c r="V5">
        <f>'[1]2018'!U5</f>
        <v>0.96483252887068316</v>
      </c>
      <c r="W5" s="20">
        <f t="shared" ref="W5:W9" si="6">V5-B5</f>
        <v>-99.035167471129313</v>
      </c>
      <c r="AB5" s="20"/>
    </row>
    <row r="6" spans="1:28" ht="23.25" customHeight="1">
      <c r="A6" s="23" t="s">
        <v>4</v>
      </c>
      <c r="B6" s="5">
        <v>100</v>
      </c>
      <c r="C6" s="5">
        <v>99.820354841558157</v>
      </c>
      <c r="D6" s="6">
        <v>100.13386260042961</v>
      </c>
      <c r="E6" s="6">
        <v>99.820375504275475</v>
      </c>
      <c r="F6" s="6">
        <v>99.820375504275475</v>
      </c>
      <c r="G6" s="12">
        <v>99.186908088643449</v>
      </c>
      <c r="H6" s="12">
        <v>99.186908088643449</v>
      </c>
      <c r="I6" s="5">
        <v>99.186908088643449</v>
      </c>
      <c r="J6" s="5">
        <v>99.557959205358699</v>
      </c>
      <c r="K6" s="5">
        <v>96.32833402155849</v>
      </c>
      <c r="L6" s="5">
        <v>94.167330759001786</v>
      </c>
      <c r="M6" s="5">
        <v>94.692033641944178</v>
      </c>
      <c r="N6" s="7">
        <v>94.692033641944178</v>
      </c>
      <c r="O6" s="5">
        <f t="shared" si="3"/>
        <v>98.049448665523016</v>
      </c>
      <c r="P6" s="40">
        <f t="shared" si="4"/>
        <v>-1.9505513344769838</v>
      </c>
      <c r="Q6" s="2">
        <f t="shared" si="0"/>
        <v>0</v>
      </c>
      <c r="R6" s="2">
        <f t="shared" si="1"/>
        <v>0</v>
      </c>
      <c r="S6" s="2">
        <f>IF(AND(P24&gt;=MIN(P6,P15),P24&lt;=MAX(P6,P15)),0,1)</f>
        <v>0</v>
      </c>
      <c r="T6">
        <f>Sheet1!H4</f>
        <v>99.661464104637602</v>
      </c>
      <c r="U6" s="20">
        <f t="shared" si="5"/>
        <v>1.612015439114586</v>
      </c>
      <c r="V6">
        <f>'[1]2018'!U6</f>
        <v>0.89583922398138882</v>
      </c>
      <c r="W6" s="20">
        <f t="shared" si="6"/>
        <v>-99.104160776018617</v>
      </c>
      <c r="AB6" s="20"/>
    </row>
    <row r="7" spans="1:28" ht="23.25" customHeight="1">
      <c r="A7" s="23" t="s">
        <v>5</v>
      </c>
      <c r="B7" s="5">
        <v>100</v>
      </c>
      <c r="C7" s="5">
        <v>100.38345365767634</v>
      </c>
      <c r="D7" s="6">
        <v>100.40148454015464</v>
      </c>
      <c r="E7" s="6">
        <v>99.755884415057778</v>
      </c>
      <c r="F7" s="6">
        <v>99.953692859872902</v>
      </c>
      <c r="G7" s="12">
        <v>99.840830152943482</v>
      </c>
      <c r="H7" s="12">
        <v>99.764786555744081</v>
      </c>
      <c r="I7" s="5">
        <v>99.834508604382023</v>
      </c>
      <c r="J7" s="5">
        <v>99.802698199296671</v>
      </c>
      <c r="K7" s="5">
        <v>99.021681685397567</v>
      </c>
      <c r="L7" s="5">
        <v>99.292265421495344</v>
      </c>
      <c r="M7" s="5">
        <v>99.040397350841587</v>
      </c>
      <c r="N7" s="7">
        <v>99.107640961207125</v>
      </c>
      <c r="O7" s="5">
        <f t="shared" si="3"/>
        <v>99.683277033672468</v>
      </c>
      <c r="P7" s="40">
        <f t="shared" si="4"/>
        <v>-0.31672296632753216</v>
      </c>
      <c r="Q7" s="2">
        <f t="shared" si="0"/>
        <v>0</v>
      </c>
      <c r="R7" s="2">
        <f t="shared" si="1"/>
        <v>0</v>
      </c>
      <c r="S7" s="2">
        <f t="shared" si="2"/>
        <v>0</v>
      </c>
      <c r="T7">
        <f>Sheet1!H5</f>
        <v>100.0166886969082</v>
      </c>
      <c r="U7" s="20">
        <f t="shared" si="5"/>
        <v>0.33341166323573646</v>
      </c>
      <c r="V7">
        <f>'[1]2018'!U7</f>
        <v>0.99575716740515685</v>
      </c>
      <c r="W7" s="20">
        <f t="shared" si="6"/>
        <v>-99.004242832594841</v>
      </c>
      <c r="AB7" s="20"/>
    </row>
    <row r="8" spans="1:28" ht="23.25" customHeight="1">
      <c r="A8" s="23" t="s">
        <v>14</v>
      </c>
      <c r="B8" s="5">
        <v>100</v>
      </c>
      <c r="C8" s="5">
        <v>98.765963394929543</v>
      </c>
      <c r="D8" s="6">
        <v>99.1215059283914</v>
      </c>
      <c r="E8" s="6">
        <v>99.549519323820149</v>
      </c>
      <c r="F8" s="6">
        <v>100.72455973995044</v>
      </c>
      <c r="G8" s="12">
        <v>100.68709342553966</v>
      </c>
      <c r="H8" s="12">
        <v>101.10059901920316</v>
      </c>
      <c r="I8" s="5">
        <v>100.7026616820347</v>
      </c>
      <c r="J8" s="5">
        <v>101.51319550678431</v>
      </c>
      <c r="K8" s="5">
        <v>95.132934999964888</v>
      </c>
      <c r="L8" s="5">
        <v>97.26134839030037</v>
      </c>
      <c r="M8" s="5">
        <v>98.145287195193234</v>
      </c>
      <c r="N8" s="7">
        <v>94.627613243732341</v>
      </c>
      <c r="O8" s="5">
        <f t="shared" si="3"/>
        <v>98.944356820820346</v>
      </c>
      <c r="P8" s="40">
        <f t="shared" si="4"/>
        <v>-1.0556431791796541</v>
      </c>
      <c r="Q8" s="2">
        <f t="shared" si="0"/>
        <v>0</v>
      </c>
      <c r="R8" s="2">
        <f t="shared" si="1"/>
        <v>0</v>
      </c>
      <c r="S8" s="2">
        <f t="shared" si="2"/>
        <v>0</v>
      </c>
      <c r="T8">
        <f>Sheet1!H6</f>
        <v>99.991540138639053</v>
      </c>
      <c r="U8" s="20">
        <f t="shared" si="5"/>
        <v>1.0471833178187069</v>
      </c>
      <c r="V8">
        <f>'[1]2018'!U8</f>
        <v>1.4331183129744636</v>
      </c>
      <c r="W8" s="20">
        <f t="shared" si="6"/>
        <v>-98.566881687025543</v>
      </c>
      <c r="AB8" s="20"/>
    </row>
    <row r="9" spans="1:28" s="1" customFormat="1" ht="23.25" customHeight="1">
      <c r="A9" s="25" t="s">
        <v>15</v>
      </c>
      <c r="B9" s="5">
        <v>100</v>
      </c>
      <c r="C9" s="5">
        <v>99.936947150092763</v>
      </c>
      <c r="D9" s="6">
        <v>100.14624724674037</v>
      </c>
      <c r="E9" s="6">
        <v>99.165724366602987</v>
      </c>
      <c r="F9" s="6">
        <v>99.154153311158993</v>
      </c>
      <c r="G9" s="13">
        <v>99.666591350129352</v>
      </c>
      <c r="H9" s="13">
        <v>97.675492172906232</v>
      </c>
      <c r="I9" s="5">
        <v>99.921495974330256</v>
      </c>
      <c r="J9" s="5">
        <v>98.396163622549508</v>
      </c>
      <c r="K9" s="5">
        <v>95.319087184063662</v>
      </c>
      <c r="L9" s="5">
        <v>96.845974066975714</v>
      </c>
      <c r="M9" s="5">
        <v>97.124027977374979</v>
      </c>
      <c r="N9" s="7">
        <v>97.532610465858397</v>
      </c>
      <c r="O9" s="5">
        <f>AVERAGE(C9:N9)</f>
        <v>98.407042907398591</v>
      </c>
      <c r="P9" s="40">
        <f>O9/B9*100-100</f>
        <v>-1.5929570926014094</v>
      </c>
      <c r="Q9" s="2">
        <f t="shared" si="0"/>
        <v>0</v>
      </c>
      <c r="R9" s="2">
        <f t="shared" si="1"/>
        <v>0</v>
      </c>
      <c r="S9" s="2">
        <f>IF(AND(P27&gt;=MIN(P9,P18),P27&lt;=MAX(P9,P18)),0,1)</f>
        <v>1</v>
      </c>
      <c r="T9">
        <f>Sheet1!H7</f>
        <v>99.290859266271795</v>
      </c>
      <c r="U9" s="20">
        <f t="shared" si="5"/>
        <v>0.88381635887320442</v>
      </c>
      <c r="V9">
        <f>'[1]2018'!U9</f>
        <v>1.158237395619528</v>
      </c>
      <c r="W9" s="20">
        <f t="shared" si="6"/>
        <v>-98.841762604380477</v>
      </c>
      <c r="AB9" s="20"/>
    </row>
    <row r="10" spans="1:28" ht="23.25" customHeight="1">
      <c r="A10" s="30"/>
      <c r="B10" s="31"/>
      <c r="C10" s="31"/>
      <c r="D10" s="33"/>
      <c r="E10" s="33"/>
      <c r="F10" s="33"/>
      <c r="G10" s="33"/>
      <c r="H10" s="31"/>
      <c r="I10" s="31"/>
      <c r="J10" s="31"/>
      <c r="K10" s="31"/>
      <c r="L10" s="31"/>
      <c r="M10" s="31"/>
      <c r="N10" s="31"/>
      <c r="O10" s="31"/>
      <c r="P10" s="32"/>
    </row>
    <row r="11" spans="1:28" ht="23.25" customHeight="1">
      <c r="A11" s="42" t="s">
        <v>0</v>
      </c>
      <c r="B11" s="43" t="s">
        <v>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</row>
    <row r="12" spans="1:28" ht="28.5" customHeight="1">
      <c r="A12" s="42"/>
      <c r="B12" s="3" t="s">
        <v>25</v>
      </c>
      <c r="C12" s="3" t="s">
        <v>7</v>
      </c>
      <c r="D12" s="3" t="s">
        <v>8</v>
      </c>
      <c r="E12" s="4" t="s">
        <v>9</v>
      </c>
      <c r="F12" s="3" t="s">
        <v>10</v>
      </c>
      <c r="G12" s="3" t="s">
        <v>11</v>
      </c>
      <c r="H12" s="19" t="s">
        <v>17</v>
      </c>
      <c r="I12" s="19" t="s">
        <v>18</v>
      </c>
      <c r="J12" s="19" t="s">
        <v>19</v>
      </c>
      <c r="K12" s="19" t="s">
        <v>20</v>
      </c>
      <c r="L12" s="19" t="s">
        <v>21</v>
      </c>
      <c r="M12" s="3" t="s">
        <v>22</v>
      </c>
      <c r="N12" s="3" t="s">
        <v>23</v>
      </c>
      <c r="O12" s="19" t="s">
        <v>24</v>
      </c>
      <c r="P12" s="22" t="s">
        <v>6</v>
      </c>
      <c r="R12" s="20"/>
    </row>
    <row r="13" spans="1:28" ht="23.25" customHeight="1">
      <c r="A13" s="26" t="s">
        <v>12</v>
      </c>
      <c r="B13" s="8">
        <v>100</v>
      </c>
      <c r="C13" s="8">
        <v>100.51272715726211</v>
      </c>
      <c r="D13" s="8">
        <v>101.28955188266269</v>
      </c>
      <c r="E13" s="8">
        <v>101.15805677444887</v>
      </c>
      <c r="F13" s="10">
        <v>101.14561207007326</v>
      </c>
      <c r="G13" s="14">
        <v>99.795178739809515</v>
      </c>
      <c r="H13" s="27">
        <v>98.339272592432025</v>
      </c>
      <c r="I13" s="10">
        <v>98.773916804768376</v>
      </c>
      <c r="J13" s="10">
        <v>98.851446610473019</v>
      </c>
      <c r="K13" s="8">
        <v>99.498716027126122</v>
      </c>
      <c r="L13" s="8">
        <v>98.918802367309937</v>
      </c>
      <c r="M13" s="8">
        <v>98.288081619667835</v>
      </c>
      <c r="N13" s="11">
        <v>98.442789002567608</v>
      </c>
      <c r="O13" s="8">
        <f>AVERAGE(C13:N13)</f>
        <v>99.58451263738344</v>
      </c>
      <c r="P13" s="24">
        <f>O13/B13*100-100</f>
        <v>-0.41548736261655961</v>
      </c>
      <c r="R13" s="20"/>
      <c r="T13">
        <f>Sheet1!H9</f>
        <v>100.37339986944806</v>
      </c>
      <c r="U13" s="20">
        <f>T13-O13</f>
        <v>0.7888872320646243</v>
      </c>
      <c r="V13">
        <f>'[1]2018'!U13</f>
        <v>0.9993903617308042</v>
      </c>
      <c r="W13" s="20">
        <f>V13-B13</f>
        <v>-99.000609638269196</v>
      </c>
      <c r="X13" s="20">
        <f>AVERAGE(F13:H13)</f>
        <v>99.760021134104932</v>
      </c>
      <c r="Y13" s="20">
        <f>AVERAGE(I13:K13)</f>
        <v>99.041359814122515</v>
      </c>
      <c r="Z13" s="20">
        <f>Y13/X13*100-100</f>
        <v>-0.72039010398398773</v>
      </c>
      <c r="AB13" s="20"/>
    </row>
    <row r="14" spans="1:28" ht="23.25" customHeight="1">
      <c r="A14" s="23" t="s">
        <v>13</v>
      </c>
      <c r="B14" s="5">
        <v>100</v>
      </c>
      <c r="C14" s="5">
        <v>104.38615491000338</v>
      </c>
      <c r="D14" s="5">
        <v>110.50714145309617</v>
      </c>
      <c r="E14" s="5">
        <v>109.94194012945763</v>
      </c>
      <c r="F14" s="5">
        <v>109.72777470297295</v>
      </c>
      <c r="G14" s="5">
        <v>99.833883549567147</v>
      </c>
      <c r="H14" s="12">
        <v>88.472461672619957</v>
      </c>
      <c r="I14" s="15">
        <v>89.898905055781626</v>
      </c>
      <c r="J14" s="15">
        <v>95.326699471837131</v>
      </c>
      <c r="K14" s="5">
        <v>103.38739910057677</v>
      </c>
      <c r="L14" s="5">
        <v>103.4680218256739</v>
      </c>
      <c r="M14" s="5">
        <v>98.209800246175107</v>
      </c>
      <c r="N14" s="7">
        <v>96.754094317567706</v>
      </c>
      <c r="O14" s="5">
        <f t="shared" ref="O14:O16" si="7">AVERAGE(C14:N14)</f>
        <v>100.82618970294413</v>
      </c>
      <c r="P14" s="40">
        <f t="shared" ref="P14:P15" si="8">O14/B14*100-100</f>
        <v>0.82618970294412009</v>
      </c>
      <c r="R14" s="20"/>
      <c r="T14">
        <f>Sheet1!H10</f>
        <v>103.81155940295288</v>
      </c>
      <c r="U14" s="20">
        <f t="shared" ref="U14:U18" si="9">T14-O14</f>
        <v>2.9853697000087465</v>
      </c>
      <c r="V14">
        <f>'[1]2018'!U14</f>
        <v>0.96826234035739844</v>
      </c>
      <c r="W14" s="20">
        <f t="shared" ref="W14:W18" si="10">V14-B14</f>
        <v>-99.031737659642602</v>
      </c>
      <c r="AB14" s="20"/>
    </row>
    <row r="15" spans="1:28" ht="23.25" customHeight="1">
      <c r="A15" s="23" t="s">
        <v>4</v>
      </c>
      <c r="B15" s="5">
        <v>100</v>
      </c>
      <c r="C15" s="5">
        <v>100</v>
      </c>
      <c r="D15" s="5">
        <v>100</v>
      </c>
      <c r="E15" s="5">
        <v>100</v>
      </c>
      <c r="F15" s="15">
        <v>100</v>
      </c>
      <c r="G15" s="13">
        <v>97.989009047147107</v>
      </c>
      <c r="H15" s="12">
        <v>97.989009047147107</v>
      </c>
      <c r="I15" s="15">
        <v>97.989009047147107</v>
      </c>
      <c r="J15" s="15">
        <v>97.989009047147107</v>
      </c>
      <c r="K15" s="5">
        <v>97.989009047147107</v>
      </c>
      <c r="L15" s="5">
        <v>97.989009047147107</v>
      </c>
      <c r="M15" s="5">
        <v>97.989009047147107</v>
      </c>
      <c r="N15" s="7">
        <v>97.989009047147107</v>
      </c>
      <c r="O15" s="5">
        <f t="shared" si="7"/>
        <v>98.659339364764733</v>
      </c>
      <c r="P15" s="40">
        <f t="shared" si="8"/>
        <v>-1.3406606352352668</v>
      </c>
      <c r="R15" s="20"/>
      <c r="T15">
        <f>Sheet1!H11</f>
        <v>99.329669682382359</v>
      </c>
      <c r="U15" s="20">
        <f t="shared" si="9"/>
        <v>0.67033031761762629</v>
      </c>
      <c r="V15">
        <f>'[1]2018'!U15</f>
        <v>1</v>
      </c>
      <c r="W15" s="20">
        <f t="shared" si="10"/>
        <v>-99</v>
      </c>
      <c r="AB15" s="20"/>
    </row>
    <row r="16" spans="1:28" ht="23.25" customHeight="1">
      <c r="A16" s="23" t="s">
        <v>5</v>
      </c>
      <c r="B16" s="5">
        <v>100</v>
      </c>
      <c r="C16" s="5">
        <v>99.983903237360181</v>
      </c>
      <c r="D16" s="5">
        <v>99.994017735706251</v>
      </c>
      <c r="E16" s="5">
        <v>100.04419879944787</v>
      </c>
      <c r="F16" s="15">
        <v>99.98058560609762</v>
      </c>
      <c r="G16" s="13">
        <v>100.07429092595736</v>
      </c>
      <c r="H16" s="12">
        <v>100.02320124642419</v>
      </c>
      <c r="I16" s="15">
        <v>100.12722090253523</v>
      </c>
      <c r="J16" s="15">
        <v>100.04051593187965</v>
      </c>
      <c r="K16" s="5">
        <v>99.728518489679345</v>
      </c>
      <c r="L16" s="5">
        <v>99.42657555452756</v>
      </c>
      <c r="M16" s="5">
        <v>99.462632808847829</v>
      </c>
      <c r="N16" s="7">
        <v>99.59124183158103</v>
      </c>
      <c r="O16" s="5">
        <f t="shared" si="7"/>
        <v>99.873075255837009</v>
      </c>
      <c r="P16" s="40">
        <f>O16/B16*100-100</f>
        <v>-0.12692474416299149</v>
      </c>
      <c r="R16" s="20"/>
      <c r="T16">
        <f>Sheet1!H12</f>
        <v>100.01669959183225</v>
      </c>
      <c r="U16" s="20">
        <f t="shared" si="9"/>
        <v>0.14362433599524138</v>
      </c>
      <c r="V16">
        <f>'[1]2018'!U16</f>
        <v>1.0065678490008736</v>
      </c>
      <c r="W16" s="20">
        <f t="shared" si="10"/>
        <v>-98.993432150999126</v>
      </c>
      <c r="AB16" s="20"/>
    </row>
    <row r="17" spans="1:28" ht="23.25" customHeight="1">
      <c r="A17" s="23" t="s">
        <v>14</v>
      </c>
      <c r="B17" s="5" t="s">
        <v>16</v>
      </c>
      <c r="C17" s="5" t="s">
        <v>16</v>
      </c>
      <c r="D17" s="5" t="s">
        <v>16</v>
      </c>
      <c r="E17" s="5" t="s">
        <v>16</v>
      </c>
      <c r="F17" s="15" t="s">
        <v>16</v>
      </c>
      <c r="G17" s="13" t="s">
        <v>16</v>
      </c>
      <c r="H17" s="13" t="s">
        <v>16</v>
      </c>
      <c r="I17" s="13" t="s">
        <v>16</v>
      </c>
      <c r="J17" s="13" t="s">
        <v>16</v>
      </c>
      <c r="K17" s="13" t="s">
        <v>16</v>
      </c>
      <c r="L17" s="13" t="s">
        <v>16</v>
      </c>
      <c r="M17" s="5" t="s">
        <v>16</v>
      </c>
      <c r="N17" s="7" t="s">
        <v>16</v>
      </c>
      <c r="O17" s="5" t="s">
        <v>16</v>
      </c>
      <c r="P17" s="41" t="s">
        <v>16</v>
      </c>
      <c r="R17" s="20"/>
      <c r="T17" t="e">
        <f>Sheet1!H13</f>
        <v>#DIV/0!</v>
      </c>
      <c r="U17" s="20" t="e">
        <f t="shared" si="9"/>
        <v>#DIV/0!</v>
      </c>
      <c r="V17" t="e">
        <f>'[1]2018'!U17</f>
        <v>#VALUE!</v>
      </c>
      <c r="W17" s="20" t="e">
        <f t="shared" si="10"/>
        <v>#VALUE!</v>
      </c>
      <c r="AB17" s="20"/>
    </row>
    <row r="18" spans="1:28" s="1" customFormat="1" ht="23.25" customHeight="1">
      <c r="A18" s="23" t="s">
        <v>15</v>
      </c>
      <c r="B18" s="5" t="s">
        <v>16</v>
      </c>
      <c r="C18" s="5">
        <v>99.504045795897937</v>
      </c>
      <c r="D18" s="5">
        <v>99.356069199843859</v>
      </c>
      <c r="E18" s="15">
        <v>97.854971631432832</v>
      </c>
      <c r="F18" s="15">
        <v>98.835238814928502</v>
      </c>
      <c r="G18" s="13">
        <v>97.09115245158651</v>
      </c>
      <c r="H18" s="13">
        <v>97.536842803476503</v>
      </c>
      <c r="I18" s="13">
        <v>100.14683631816834</v>
      </c>
      <c r="J18" s="13">
        <v>91.867136232105281</v>
      </c>
      <c r="K18" s="13">
        <v>89.829292434888941</v>
      </c>
      <c r="L18" s="13">
        <v>84.451770085088953</v>
      </c>
      <c r="M18" s="5">
        <v>84.603487269762113</v>
      </c>
      <c r="N18" s="7">
        <v>88.238326484692635</v>
      </c>
      <c r="O18" s="5">
        <f>AVERAGE(C18:N18)</f>
        <v>94.10959746015601</v>
      </c>
      <c r="P18" s="41" t="s">
        <v>16</v>
      </c>
      <c r="Q18"/>
      <c r="R18" s="20"/>
      <c r="T18">
        <f>Sheet1!H14</f>
        <v>98.363053449527683</v>
      </c>
      <c r="U18" s="20">
        <f t="shared" si="9"/>
        <v>4.2534559893716732</v>
      </c>
      <c r="V18" t="e">
        <f>'[1]2018'!U18</f>
        <v>#VALUE!</v>
      </c>
      <c r="W18" s="20" t="e">
        <f t="shared" si="10"/>
        <v>#VALUE!</v>
      </c>
      <c r="AB18" s="20"/>
    </row>
    <row r="19" spans="1:28" ht="23.25" customHeight="1">
      <c r="A19" s="34"/>
      <c r="B19" s="35"/>
      <c r="C19" s="35"/>
      <c r="D19" s="33"/>
      <c r="E19" s="33"/>
      <c r="F19" s="33"/>
      <c r="G19" s="33"/>
      <c r="H19" s="35"/>
      <c r="I19" s="35"/>
      <c r="J19" s="35"/>
      <c r="K19" s="35"/>
      <c r="L19" s="35"/>
      <c r="M19" s="35"/>
      <c r="N19" s="35"/>
      <c r="O19" s="35"/>
      <c r="P19" s="36"/>
    </row>
    <row r="20" spans="1:28" ht="23.25" customHeight="1">
      <c r="A20" s="42" t="s">
        <v>0</v>
      </c>
      <c r="B20" s="43" t="s">
        <v>3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5"/>
    </row>
    <row r="21" spans="1:28" ht="30" customHeight="1">
      <c r="A21" s="42"/>
      <c r="B21" s="3" t="s">
        <v>25</v>
      </c>
      <c r="C21" s="3" t="s">
        <v>7</v>
      </c>
      <c r="D21" s="3" t="s">
        <v>8</v>
      </c>
      <c r="E21" s="4" t="s">
        <v>9</v>
      </c>
      <c r="F21" s="3" t="s">
        <v>10</v>
      </c>
      <c r="G21" s="3" t="s">
        <v>11</v>
      </c>
      <c r="H21" s="19" t="s">
        <v>17</v>
      </c>
      <c r="I21" s="19" t="s">
        <v>18</v>
      </c>
      <c r="J21" s="19" t="s">
        <v>19</v>
      </c>
      <c r="K21" s="19" t="s">
        <v>20</v>
      </c>
      <c r="L21" s="19" t="s">
        <v>21</v>
      </c>
      <c r="M21" s="3" t="s">
        <v>22</v>
      </c>
      <c r="N21" s="3" t="s">
        <v>23</v>
      </c>
      <c r="O21" s="19" t="s">
        <v>24</v>
      </c>
      <c r="P21" s="22" t="s">
        <v>6</v>
      </c>
    </row>
    <row r="22" spans="1:28" s="2" customFormat="1" ht="23.25" customHeight="1">
      <c r="A22" s="26" t="s">
        <v>12</v>
      </c>
      <c r="B22" s="28">
        <v>100</v>
      </c>
      <c r="C22" s="28">
        <v>100.07015819915476</v>
      </c>
      <c r="D22" s="28">
        <v>101.13207127109034</v>
      </c>
      <c r="E22" s="17">
        <v>100.24981573298101</v>
      </c>
      <c r="F22" s="28">
        <v>100.63603672228778</v>
      </c>
      <c r="G22" s="28">
        <v>99.486319941828839</v>
      </c>
      <c r="H22" s="14">
        <v>98.541281967142055</v>
      </c>
      <c r="I22" s="28">
        <v>97.955825504297266</v>
      </c>
      <c r="J22" s="28">
        <v>98.850846868307883</v>
      </c>
      <c r="K22" s="8">
        <v>99.299863579518473</v>
      </c>
      <c r="L22" s="8">
        <v>99.679803412215477</v>
      </c>
      <c r="M22" s="28">
        <v>98.865243939027238</v>
      </c>
      <c r="N22" s="28">
        <v>98.32851491978721</v>
      </c>
      <c r="O22" s="8">
        <f>AVERAGE(C22:N22)</f>
        <v>99.424648504803201</v>
      </c>
      <c r="P22" s="24">
        <f>O22/B22*100-100</f>
        <v>-0.57535149519679862</v>
      </c>
      <c r="Q22" s="21"/>
      <c r="R22" s="18"/>
      <c r="T22" s="2">
        <f>Sheet1!H16</f>
        <v>100.0192806390808</v>
      </c>
      <c r="U22" s="20">
        <f>T22-O22</f>
        <v>0.59463213427760309</v>
      </c>
      <c r="V22" s="2">
        <f>'[1]2018'!U22</f>
        <v>1.0339144377797562</v>
      </c>
      <c r="W22" s="20">
        <f>V22-B22</f>
        <v>-98.966085562220243</v>
      </c>
      <c r="X22" s="20">
        <f>AVERAGE(F22:H22)</f>
        <v>99.554546210419559</v>
      </c>
      <c r="Y22" s="20">
        <f>AVERAGE(I22:K22)</f>
        <v>98.702178650707879</v>
      </c>
      <c r="Z22" s="20">
        <f>Y22/X22*100-100</f>
        <v>-0.85618145243724086</v>
      </c>
      <c r="AB22" s="18"/>
    </row>
    <row r="23" spans="1:28" ht="23.25" customHeight="1">
      <c r="A23" s="23" t="s">
        <v>13</v>
      </c>
      <c r="B23" s="5">
        <v>100</v>
      </c>
      <c r="C23" s="5">
        <v>100.08278388872826</v>
      </c>
      <c r="D23" s="5">
        <v>103.25273073054143</v>
      </c>
      <c r="E23" s="5">
        <v>101.34774168752472</v>
      </c>
      <c r="F23" s="16">
        <v>101.87785451719554</v>
      </c>
      <c r="G23" s="15">
        <v>98.486938636091494</v>
      </c>
      <c r="H23" s="13">
        <v>95.567290957306469</v>
      </c>
      <c r="I23" s="15">
        <v>93.608949099653159</v>
      </c>
      <c r="J23" s="15">
        <v>96.425932733459334</v>
      </c>
      <c r="K23" s="5">
        <v>101.38587119126873</v>
      </c>
      <c r="L23" s="5">
        <v>101.6874463118908</v>
      </c>
      <c r="M23" s="5">
        <v>99.179941574133593</v>
      </c>
      <c r="N23" s="7">
        <v>98.42743562720203</v>
      </c>
      <c r="O23" s="5">
        <f t="shared" ref="O23:O26" si="11">AVERAGE(C23:N23)</f>
        <v>99.277576412916289</v>
      </c>
      <c r="P23" s="40">
        <f t="shared" ref="P23:P26" si="12">O23/B23*100-100</f>
        <v>-0.72242358708371057</v>
      </c>
      <c r="Q23" s="21"/>
      <c r="R23" s="18"/>
      <c r="T23" s="2">
        <f>Sheet1!H17</f>
        <v>100.10255673623134</v>
      </c>
      <c r="U23" s="20">
        <f t="shared" ref="U23:U27" si="13">T23-O23</f>
        <v>0.82498032331504589</v>
      </c>
      <c r="V23" s="2">
        <f>'[1]2018'!U23</f>
        <v>0.96523336377088942</v>
      </c>
      <c r="W23" s="20">
        <f t="shared" ref="W23:W27" si="14">V23-B23</f>
        <v>-99.034766636229108</v>
      </c>
      <c r="AB23" s="18"/>
    </row>
    <row r="24" spans="1:28" ht="23.25" customHeight="1">
      <c r="A24" s="23" t="s">
        <v>4</v>
      </c>
      <c r="B24" s="5">
        <v>100</v>
      </c>
      <c r="C24" s="5">
        <v>99.857149080824854</v>
      </c>
      <c r="D24" s="5">
        <v>100.10653726261809</v>
      </c>
      <c r="E24" s="5">
        <v>99.857325428738349</v>
      </c>
      <c r="F24" s="16">
        <v>99.857325428738349</v>
      </c>
      <c r="G24" s="15">
        <v>98.942120065317553</v>
      </c>
      <c r="H24" s="13">
        <v>98.942120065317553</v>
      </c>
      <c r="I24" s="15">
        <v>98.942120065317553</v>
      </c>
      <c r="J24" s="15">
        <v>99.236445723929492</v>
      </c>
      <c r="K24" s="5">
        <v>96.676593703332969</v>
      </c>
      <c r="L24" s="5">
        <v>94.951986342583453</v>
      </c>
      <c r="M24" s="5">
        <v>95.372698213732335</v>
      </c>
      <c r="N24" s="7">
        <v>95.372698213732335</v>
      </c>
      <c r="O24" s="5">
        <f t="shared" si="11"/>
        <v>98.176259966181917</v>
      </c>
      <c r="P24" s="40">
        <f t="shared" si="12"/>
        <v>-1.8237400338180834</v>
      </c>
      <c r="Q24" s="21"/>
      <c r="R24" s="18"/>
      <c r="T24" s="2">
        <f>Sheet1!H18</f>
        <v>99.593762888592451</v>
      </c>
      <c r="U24" s="20">
        <f t="shared" si="13"/>
        <v>1.4175029224105344</v>
      </c>
      <c r="V24" s="2">
        <f>'[1]2018'!U24</f>
        <v>0.92089128227314587</v>
      </c>
      <c r="W24" s="20">
        <f t="shared" si="14"/>
        <v>-99.079108717726854</v>
      </c>
      <c r="AB24" s="18"/>
    </row>
    <row r="25" spans="1:28" ht="23.25" customHeight="1">
      <c r="A25" s="23" t="s">
        <v>5</v>
      </c>
      <c r="B25" s="5">
        <v>100</v>
      </c>
      <c r="C25" s="5">
        <v>100.32596304602613</v>
      </c>
      <c r="D25" s="5">
        <v>100.34276772349406</v>
      </c>
      <c r="E25" s="5">
        <v>99.799879199437939</v>
      </c>
      <c r="F25" s="5">
        <v>99.960407805997718</v>
      </c>
      <c r="G25" s="15">
        <v>99.877120739395579</v>
      </c>
      <c r="H25" s="13">
        <v>99.804723208883914</v>
      </c>
      <c r="I25" s="15">
        <v>99.879155866330962</v>
      </c>
      <c r="J25" s="15">
        <v>99.839496508876366</v>
      </c>
      <c r="K25" s="5">
        <v>99.126237331889968</v>
      </c>
      <c r="L25" s="5">
        <v>99.313971216488696</v>
      </c>
      <c r="M25" s="5">
        <v>99.102869205381694</v>
      </c>
      <c r="N25" s="7">
        <v>99.180754678009919</v>
      </c>
      <c r="O25" s="5">
        <f t="shared" si="11"/>
        <v>99.712778877517735</v>
      </c>
      <c r="P25" s="40">
        <f t="shared" si="12"/>
        <v>-0.28722112248226495</v>
      </c>
      <c r="Q25" s="21"/>
      <c r="R25" s="18"/>
      <c r="T25" s="2">
        <f>Sheet1!H19</f>
        <v>100.01847695387256</v>
      </c>
      <c r="U25" s="20">
        <f t="shared" si="13"/>
        <v>0.3056980763548296</v>
      </c>
      <c r="V25" s="2">
        <f>'[1]2018'!U25</f>
        <v>0.99759489091691878</v>
      </c>
      <c r="W25" s="20">
        <f t="shared" si="14"/>
        <v>-99.002405109083085</v>
      </c>
      <c r="AB25" s="18"/>
    </row>
    <row r="26" spans="1:28" ht="23.25" customHeight="1">
      <c r="A26" s="23" t="s">
        <v>14</v>
      </c>
      <c r="B26" s="5">
        <v>100</v>
      </c>
      <c r="C26" s="5">
        <v>98.765963394929528</v>
      </c>
      <c r="D26" s="5">
        <v>99.121505928391386</v>
      </c>
      <c r="E26" s="5">
        <v>99.549519323820149</v>
      </c>
      <c r="F26" s="5">
        <v>100.72455973995044</v>
      </c>
      <c r="G26" s="15">
        <v>100.68709342553964</v>
      </c>
      <c r="H26" s="13">
        <v>101.10059901920313</v>
      </c>
      <c r="I26" s="15">
        <v>100.70266168203467</v>
      </c>
      <c r="J26" s="15">
        <v>101.51319550678429</v>
      </c>
      <c r="K26" s="5">
        <v>95.132934999964846</v>
      </c>
      <c r="L26" s="5">
        <v>97.261348390300327</v>
      </c>
      <c r="M26" s="5">
        <v>98.145287195193205</v>
      </c>
      <c r="N26" s="7">
        <v>94.627613243732327</v>
      </c>
      <c r="O26" s="5">
        <f t="shared" si="11"/>
        <v>98.944356820820346</v>
      </c>
      <c r="P26" s="40">
        <f t="shared" si="12"/>
        <v>-1.0556431791796541</v>
      </c>
      <c r="Q26" s="21"/>
      <c r="R26" s="18"/>
      <c r="T26" s="2">
        <f>Sheet1!H20</f>
        <v>99.991540138639053</v>
      </c>
      <c r="U26" s="20">
        <f t="shared" si="13"/>
        <v>1.0471833178187069</v>
      </c>
      <c r="V26" s="2">
        <f>'[1]2018'!U26</f>
        <v>1.4331183129744627</v>
      </c>
      <c r="W26" s="20">
        <f t="shared" si="14"/>
        <v>-98.566881687025543</v>
      </c>
      <c r="AB26" s="18"/>
    </row>
    <row r="27" spans="1:28" s="1" customFormat="1" ht="23.25" customHeight="1">
      <c r="A27" s="25" t="s">
        <v>15</v>
      </c>
      <c r="B27" s="5">
        <v>100</v>
      </c>
      <c r="C27" s="5">
        <v>99.767839296212088</v>
      </c>
      <c r="D27" s="5">
        <v>99.82702564608158</v>
      </c>
      <c r="E27" s="5">
        <v>98.700270259354141</v>
      </c>
      <c r="F27" s="5">
        <v>99.080377502655011</v>
      </c>
      <c r="G27" s="15">
        <v>98.666124093268195</v>
      </c>
      <c r="H27" s="13">
        <v>97.655318839076415</v>
      </c>
      <c r="I27" s="15">
        <v>100.04907882887926</v>
      </c>
      <c r="J27" s="15">
        <v>95.861441829369497</v>
      </c>
      <c r="K27" s="5">
        <v>93.190033486844086</v>
      </c>
      <c r="L27" s="5">
        <v>91.983488482920535</v>
      </c>
      <c r="M27" s="5">
        <v>92.192943835189155</v>
      </c>
      <c r="N27" s="7">
        <v>93.882745214009702</v>
      </c>
      <c r="O27" s="5">
        <f>AVERAGE(C27:N27)</f>
        <v>96.738057276154962</v>
      </c>
      <c r="P27" s="40">
        <f>O27/B27*100-100</f>
        <v>-3.2619427238450385</v>
      </c>
      <c r="Q27" s="21"/>
      <c r="R27" s="18"/>
      <c r="T27" s="2">
        <f>Sheet1!H21</f>
        <v>98.949492606107881</v>
      </c>
      <c r="U27" s="20">
        <f t="shared" si="13"/>
        <v>2.2114353299529199</v>
      </c>
      <c r="V27" s="2">
        <f>'[1]2018'!U27</f>
        <v>1.158237395619528</v>
      </c>
      <c r="W27" s="20">
        <f t="shared" si="14"/>
        <v>-98.841762604380477</v>
      </c>
      <c r="AB27" s="18"/>
    </row>
    <row r="28" spans="1:28" ht="23.25" customHeight="1">
      <c r="A28" s="37"/>
      <c r="B28" s="38"/>
      <c r="C28" s="38"/>
      <c r="D28" s="33"/>
      <c r="E28" s="33"/>
      <c r="F28" s="33"/>
      <c r="G28" s="33"/>
      <c r="H28" s="38"/>
      <c r="I28" s="38"/>
      <c r="J28" s="38"/>
      <c r="K28" s="38"/>
      <c r="L28" s="38"/>
      <c r="M28" s="38"/>
      <c r="N28" s="38"/>
      <c r="O28" s="38"/>
      <c r="P28" s="39"/>
    </row>
    <row r="30" spans="1:28" ht="27.75" customHeight="1">
      <c r="I30" s="20"/>
    </row>
  </sheetData>
  <mergeCells count="7">
    <mergeCell ref="A20:A21"/>
    <mergeCell ref="B20:P20"/>
    <mergeCell ref="A1:P1"/>
    <mergeCell ref="A2:A3"/>
    <mergeCell ref="B2:P2"/>
    <mergeCell ref="A11:A12"/>
    <mergeCell ref="B11:P11"/>
  </mergeCells>
  <pageMargins left="0.75" right="0.75" top="1" bottom="1" header="0.5" footer="0.5"/>
  <pageSetup paperSize="9" scale="68" orientation="landscape" r:id="rId1"/>
  <headerFooter alignWithMargins="0"/>
  <colBreaks count="1" manualBreakCount="1">
    <brk id="16" max="1048575" man="1"/>
  </colBreaks>
  <webPublishItems count="2">
    <webPublishItem id="12941" divId="a-PPI-ave(1-12)- 2019_12941" sourceType="printArea" destinationFile="G:\producer price index &amp; WHOLSALE PRICE INDEX\new base ppi 2019\Calculation PPI 2019\internet - ppi 2019\12 -2019\a-PPI-ave(1-12)- 2019.htm"/>
    <webPublishItem id="10273" divId="a-PPI-ave-2019_10273" sourceType="range" sourceRef="A19:P28" destinationFile="G:\producer price index &amp; WHOLSALE PRICE INDEX\new base ppi 2019\Calculation PPI 2019\internet - ppi 2019\8-2019\a-PPI-ave-201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workbookViewId="0">
      <selection activeCell="H2" sqref="H2"/>
    </sheetView>
  </sheetViews>
  <sheetFormatPr defaultRowHeight="12.75"/>
  <sheetData>
    <row r="1" spans="2:8">
      <c r="B1">
        <v>1</v>
      </c>
      <c r="C1">
        <v>2</v>
      </c>
      <c r="D1">
        <v>3</v>
      </c>
      <c r="E1">
        <v>4</v>
      </c>
      <c r="F1">
        <v>5</v>
      </c>
      <c r="G1">
        <v>6</v>
      </c>
    </row>
    <row r="2" spans="2:8">
      <c r="B2">
        <v>100.0205698512553</v>
      </c>
      <c r="C2">
        <v>101.11446862511933</v>
      </c>
      <c r="D2">
        <v>100.14444420634059</v>
      </c>
      <c r="E2">
        <v>100.5744957228745</v>
      </c>
      <c r="F2">
        <v>99.44891185161876</v>
      </c>
      <c r="G2">
        <v>98.566595102255135</v>
      </c>
      <c r="H2">
        <f>AVERAGE(B2:G2)</f>
        <v>99.978247559910599</v>
      </c>
    </row>
    <row r="3" spans="2:8">
      <c r="B3">
        <v>99.90278705892149</v>
      </c>
      <c r="C3">
        <v>102.94888157646933</v>
      </c>
      <c r="D3">
        <v>100.98487264990594</v>
      </c>
      <c r="E3">
        <v>101.54441485726818</v>
      </c>
      <c r="F3">
        <v>98.427921579659724</v>
      </c>
      <c r="G3">
        <v>95.878853601952301</v>
      </c>
      <c r="H3">
        <f t="shared" ref="H3:H7" si="0">AVERAGE(B3:G3)</f>
        <v>99.947955220696144</v>
      </c>
    </row>
    <row r="4" spans="2:8">
      <c r="B4">
        <v>99.820354841558157</v>
      </c>
      <c r="C4">
        <v>100.13386260042961</v>
      </c>
      <c r="D4">
        <v>99.820375504275475</v>
      </c>
      <c r="E4">
        <v>99.820375504275475</v>
      </c>
      <c r="F4">
        <v>99.186908088643449</v>
      </c>
      <c r="G4">
        <v>99.186908088643449</v>
      </c>
      <c r="H4">
        <f t="shared" si="0"/>
        <v>99.661464104637602</v>
      </c>
    </row>
    <row r="5" spans="2:8">
      <c r="B5">
        <v>100.38345365767634</v>
      </c>
      <c r="C5">
        <v>100.40148454015464</v>
      </c>
      <c r="D5">
        <v>99.755884415057778</v>
      </c>
      <c r="E5">
        <v>99.953692859872902</v>
      </c>
      <c r="F5">
        <v>99.840830152943482</v>
      </c>
      <c r="G5">
        <v>99.764786555744081</v>
      </c>
      <c r="H5">
        <f t="shared" si="0"/>
        <v>100.0166886969082</v>
      </c>
    </row>
    <row r="6" spans="2:8">
      <c r="B6">
        <v>98.765963394929543</v>
      </c>
      <c r="C6">
        <v>99.1215059283914</v>
      </c>
      <c r="D6">
        <v>99.549519323820149</v>
      </c>
      <c r="E6">
        <v>100.72455973995044</v>
      </c>
      <c r="F6">
        <v>100.68709342553966</v>
      </c>
      <c r="G6">
        <v>101.10059901920316</v>
      </c>
      <c r="H6">
        <f t="shared" si="0"/>
        <v>99.991540138639053</v>
      </c>
    </row>
    <row r="7" spans="2:8">
      <c r="B7">
        <v>99.936947150092763</v>
      </c>
      <c r="C7">
        <v>100.14624724674037</v>
      </c>
      <c r="D7">
        <v>99.165724366602987</v>
      </c>
      <c r="E7">
        <v>99.154153311158993</v>
      </c>
      <c r="F7">
        <v>99.666591350129352</v>
      </c>
      <c r="G7">
        <v>97.675492172906232</v>
      </c>
      <c r="H7">
        <f t="shared" si="0"/>
        <v>99.290859266271795</v>
      </c>
    </row>
    <row r="9" spans="2:8">
      <c r="B9">
        <v>100.51272715726211</v>
      </c>
      <c r="C9">
        <v>101.28955188266269</v>
      </c>
      <c r="D9">
        <v>101.15805677444887</v>
      </c>
      <c r="E9">
        <v>101.14561207007326</v>
      </c>
      <c r="F9">
        <v>99.795178739809515</v>
      </c>
      <c r="G9">
        <v>98.339272592432025</v>
      </c>
      <c r="H9">
        <f>AVERAGE(B9:G9)</f>
        <v>100.37339986944806</v>
      </c>
    </row>
    <row r="10" spans="2:8">
      <c r="B10">
        <v>104.38615491000338</v>
      </c>
      <c r="C10">
        <v>110.50714145309617</v>
      </c>
      <c r="D10">
        <v>109.94194012945763</v>
      </c>
      <c r="E10">
        <v>109.72777470297295</v>
      </c>
      <c r="F10">
        <v>99.833883549567147</v>
      </c>
      <c r="G10">
        <v>88.472461672619957</v>
      </c>
      <c r="H10">
        <f t="shared" ref="H10:H14" si="1">AVERAGE(B10:G10)</f>
        <v>103.81155940295288</v>
      </c>
    </row>
    <row r="11" spans="2:8">
      <c r="B11">
        <v>100</v>
      </c>
      <c r="C11">
        <v>100</v>
      </c>
      <c r="D11">
        <v>100</v>
      </c>
      <c r="E11">
        <v>100</v>
      </c>
      <c r="F11">
        <v>97.989009047147107</v>
      </c>
      <c r="G11">
        <v>97.989009047147107</v>
      </c>
      <c r="H11">
        <f t="shared" si="1"/>
        <v>99.329669682382359</v>
      </c>
    </row>
    <row r="12" spans="2:8">
      <c r="B12">
        <v>99.983903237360181</v>
      </c>
      <c r="C12">
        <v>99.994017735706251</v>
      </c>
      <c r="D12">
        <v>100.04419879944787</v>
      </c>
      <c r="E12">
        <v>99.98058560609762</v>
      </c>
      <c r="F12">
        <v>100.07429092595736</v>
      </c>
      <c r="G12">
        <v>100.02320124642419</v>
      </c>
      <c r="H12">
        <f t="shared" si="1"/>
        <v>100.01669959183225</v>
      </c>
    </row>
    <row r="13" spans="2:8"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e">
        <f t="shared" si="1"/>
        <v>#DIV/0!</v>
      </c>
    </row>
    <row r="14" spans="2:8">
      <c r="B14">
        <v>99.504045795897937</v>
      </c>
      <c r="C14">
        <v>99.356069199843859</v>
      </c>
      <c r="D14">
        <v>97.854971631432832</v>
      </c>
      <c r="E14">
        <v>98.835238814928502</v>
      </c>
      <c r="F14">
        <v>97.09115245158651</v>
      </c>
      <c r="G14">
        <v>97.536842803476503</v>
      </c>
      <c r="H14">
        <f t="shared" si="1"/>
        <v>98.363053449527683</v>
      </c>
    </row>
    <row r="16" spans="2:8">
      <c r="B16">
        <v>100.07015819915476</v>
      </c>
      <c r="C16">
        <v>101.13207127109034</v>
      </c>
      <c r="D16">
        <v>100.24981573298101</v>
      </c>
      <c r="E16">
        <v>100.63603672228778</v>
      </c>
      <c r="F16">
        <v>99.486319941828839</v>
      </c>
      <c r="G16">
        <v>98.541281967142055</v>
      </c>
      <c r="H16">
        <f>AVERAGE(B16:G16)</f>
        <v>100.0192806390808</v>
      </c>
    </row>
    <row r="17" spans="2:8">
      <c r="B17">
        <v>100.08278388872826</v>
      </c>
      <c r="C17">
        <v>103.25273073054143</v>
      </c>
      <c r="D17">
        <v>101.34774168752472</v>
      </c>
      <c r="E17">
        <v>101.87785451719554</v>
      </c>
      <c r="F17">
        <v>98.486938636091494</v>
      </c>
      <c r="G17">
        <v>95.567290957306469</v>
      </c>
      <c r="H17">
        <f t="shared" ref="H17:H21" si="2">AVERAGE(B17:G17)</f>
        <v>100.10255673623134</v>
      </c>
    </row>
    <row r="18" spans="2:8">
      <c r="B18">
        <v>99.857149080824854</v>
      </c>
      <c r="C18">
        <v>100.10653726261809</v>
      </c>
      <c r="D18">
        <v>99.857325428738349</v>
      </c>
      <c r="E18">
        <v>99.857325428738349</v>
      </c>
      <c r="F18">
        <v>98.942120065317553</v>
      </c>
      <c r="G18">
        <v>98.942120065317553</v>
      </c>
      <c r="H18">
        <f t="shared" si="2"/>
        <v>99.593762888592451</v>
      </c>
    </row>
    <row r="19" spans="2:8">
      <c r="B19">
        <v>100.32596304602613</v>
      </c>
      <c r="C19">
        <v>100.34276772349406</v>
      </c>
      <c r="D19">
        <v>99.799879199437939</v>
      </c>
      <c r="E19">
        <v>99.960407805997718</v>
      </c>
      <c r="F19">
        <v>99.877120739395579</v>
      </c>
      <c r="G19">
        <v>99.804723208883914</v>
      </c>
      <c r="H19">
        <f t="shared" si="2"/>
        <v>100.01847695387256</v>
      </c>
    </row>
    <row r="20" spans="2:8">
      <c r="B20">
        <v>98.765963394929528</v>
      </c>
      <c r="C20">
        <v>99.121505928391386</v>
      </c>
      <c r="D20">
        <v>99.549519323820149</v>
      </c>
      <c r="E20">
        <v>100.72455973995044</v>
      </c>
      <c r="F20">
        <v>100.68709342553964</v>
      </c>
      <c r="G20">
        <v>101.10059901920313</v>
      </c>
      <c r="H20">
        <f t="shared" si="2"/>
        <v>99.991540138639053</v>
      </c>
    </row>
    <row r="21" spans="2:8">
      <c r="B21">
        <v>99.767839296212088</v>
      </c>
      <c r="C21">
        <v>99.82702564608158</v>
      </c>
      <c r="D21">
        <v>98.700270259354141</v>
      </c>
      <c r="E21">
        <v>99.080377502655011</v>
      </c>
      <c r="F21">
        <v>98.666124093268195</v>
      </c>
      <c r="G21">
        <v>97.655318839076415</v>
      </c>
      <c r="H21">
        <f t="shared" si="2"/>
        <v>98.949492606107881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</vt:lpstr>
      <vt:lpstr>Sheet1</vt:lpstr>
      <vt:lpstr>'2019'!Print_Area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2018-07-08T05:41:41Z</cp:lastPrinted>
  <dcterms:created xsi:type="dcterms:W3CDTF">2005-03-23T06:25:53Z</dcterms:created>
  <dcterms:modified xsi:type="dcterms:W3CDTF">2020-01-30T09:18:06Z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